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anzer\Desktop\Planovi FERIT\PLAN 2025\IZVRŠENJE 2025\"/>
    </mc:Choice>
  </mc:AlternateContent>
  <xr:revisionPtr revIDLastSave="0" documentId="13_ncr:1_{825ED1C4-0B06-45AF-B898-3EEEA235118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. SAŽETAK" sheetId="1" r:id="rId1"/>
    <sheet name="PRIJENOSI" sheetId="14" r:id="rId2"/>
    <sheet name="A.1 PRIHODI EK" sheetId="2" r:id="rId3"/>
    <sheet name="A.1 RASHODI EK" sheetId="6" r:id="rId4"/>
    <sheet name="A.2 PRIHODI I RASHODI IF" sheetId="4" r:id="rId5"/>
    <sheet name="A.3 RASHODI FUNKC" sheetId="10" r:id="rId6"/>
    <sheet name="B.1 RAČUN FINANC EK" sheetId="7" r:id="rId7"/>
    <sheet name="B.2 RAČUN FINANC IF" sheetId="8" r:id="rId8"/>
    <sheet name="II. POSEBNI DIO 08006" sheetId="12" r:id="rId9"/>
  </sheets>
  <definedNames>
    <definedName name="_xlnm._FilterDatabase" localSheetId="8" hidden="1">'II. POSEBNI DIO 08006'!$A$5:$F$220</definedName>
    <definedName name="_xlnm.Print_Titles" localSheetId="2">'A.1 PRIHODI EK'!$7:$8</definedName>
    <definedName name="_xlnm.Print_Titles" localSheetId="3">'A.1 RASHODI EK'!$7:$8</definedName>
    <definedName name="_xlnm.Print_Titles" localSheetId="4">'A.2 PRIHODI I RASHODI IF'!$7:$8</definedName>
    <definedName name="_xlnm.Print_Titles" localSheetId="6">'B.1 RAČUN FINANC EK'!$7:$8</definedName>
    <definedName name="_xlnm.Print_Titles" localSheetId="8">'II. POSEBNI DIO 08006'!$5:$6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7" i="6" l="1"/>
  <c r="H11" i="4"/>
  <c r="H12" i="4"/>
  <c r="H13" i="4"/>
  <c r="H14" i="4"/>
  <c r="H15" i="4"/>
  <c r="H16" i="4"/>
  <c r="H17" i="4"/>
  <c r="H18" i="4"/>
  <c r="H19" i="4"/>
  <c r="H22" i="4"/>
  <c r="H23" i="4"/>
  <c r="H24" i="4"/>
  <c r="H25" i="4"/>
  <c r="H26" i="4"/>
  <c r="H27" i="4"/>
  <c r="H28" i="4"/>
  <c r="H29" i="4"/>
  <c r="H31" i="4"/>
  <c r="H32" i="4"/>
  <c r="H33" i="4"/>
  <c r="H34" i="4"/>
  <c r="H35" i="4"/>
  <c r="H36" i="4"/>
  <c r="H37" i="4"/>
  <c r="H40" i="4"/>
  <c r="H41" i="4"/>
  <c r="H42" i="4"/>
  <c r="H43" i="4"/>
  <c r="H44" i="4"/>
  <c r="H10" i="4"/>
  <c r="H76" i="2"/>
  <c r="H70" i="2"/>
  <c r="H65" i="2"/>
  <c r="H58" i="2"/>
  <c r="H51" i="2"/>
  <c r="H45" i="2"/>
  <c r="H34" i="2"/>
  <c r="H12" i="2"/>
  <c r="H11" i="2"/>
  <c r="H10" i="2"/>
  <c r="E8" i="12"/>
  <c r="E7" i="12" s="1"/>
  <c r="C8" i="12"/>
  <c r="C7" i="12" s="1"/>
  <c r="E205" i="12"/>
  <c r="E204" i="12" s="1"/>
  <c r="E203" i="12" s="1"/>
  <c r="E9" i="12" s="1"/>
  <c r="E217" i="12"/>
  <c r="E77" i="12"/>
  <c r="E76" i="12" s="1"/>
  <c r="E213" i="12"/>
  <c r="E215" i="12"/>
  <c r="E185" i="12"/>
  <c r="E188" i="12"/>
  <c r="E198" i="12"/>
  <c r="E200" i="12"/>
  <c r="E158" i="12"/>
  <c r="E162" i="12"/>
  <c r="E174" i="12"/>
  <c r="E176" i="12"/>
  <c r="E181" i="12"/>
  <c r="E150" i="12"/>
  <c r="E147" i="12"/>
  <c r="E142" i="12"/>
  <c r="E139" i="12"/>
  <c r="E136" i="12"/>
  <c r="E124" i="12"/>
  <c r="E120" i="12"/>
  <c r="E58" i="12"/>
  <c r="E27" i="12"/>
  <c r="E53" i="12"/>
  <c r="E78" i="12"/>
  <c r="E82" i="12"/>
  <c r="E108" i="12"/>
  <c r="E112" i="12"/>
  <c r="E117" i="12"/>
  <c r="E69" i="12"/>
  <c r="E68" i="12" s="1"/>
  <c r="E74" i="12"/>
  <c r="E73" i="12" s="1"/>
  <c r="F55" i="12"/>
  <c r="E23" i="12"/>
  <c r="E22" i="12" s="1"/>
  <c r="E21" i="12" s="1"/>
  <c r="E50" i="12"/>
  <c r="F58" i="12"/>
  <c r="E17" i="12"/>
  <c r="E12" i="12"/>
  <c r="H13" i="10"/>
  <c r="H14" i="10"/>
  <c r="H10" i="10"/>
  <c r="K24" i="1"/>
  <c r="K25" i="1"/>
  <c r="K26" i="1"/>
  <c r="K11" i="1"/>
  <c r="K12" i="1"/>
  <c r="K10" i="1"/>
  <c r="D8" i="14"/>
  <c r="K5" i="14"/>
  <c r="J8" i="14"/>
  <c r="I8" i="14"/>
  <c r="H8" i="14"/>
  <c r="G8" i="14"/>
  <c r="F8" i="14"/>
  <c r="E8" i="14"/>
  <c r="C8" i="14"/>
  <c r="B8" i="14"/>
  <c r="K7" i="14"/>
  <c r="K6" i="14"/>
  <c r="E184" i="12" l="1"/>
  <c r="E157" i="12"/>
  <c r="E146" i="12"/>
  <c r="E119" i="12"/>
  <c r="E26" i="12"/>
  <c r="E25" i="12" s="1"/>
  <c r="E67" i="12"/>
  <c r="E11" i="12"/>
  <c r="E10" i="12" s="1"/>
  <c r="K8" i="14"/>
  <c r="I24" i="1" l="1"/>
  <c r="G10" i="1" l="1"/>
  <c r="D10" i="4"/>
  <c r="C204" i="12"/>
  <c r="C203" i="12" s="1"/>
  <c r="C184" i="12" l="1"/>
  <c r="C157" i="12"/>
  <c r="C119" i="12"/>
  <c r="C77" i="12"/>
  <c r="C26" i="12"/>
  <c r="C25" i="12" s="1"/>
  <c r="C11" i="12"/>
  <c r="C10" i="12" s="1"/>
  <c r="C76" i="12" l="1"/>
  <c r="C9" i="12" s="1"/>
  <c r="F59" i="2"/>
  <c r="C59" i="2"/>
  <c r="F7" i="12" l="1"/>
  <c r="F9" i="12"/>
  <c r="F8" i="12"/>
  <c r="F12" i="12"/>
  <c r="F11" i="12"/>
  <c r="F10" i="12"/>
  <c r="F17" i="12"/>
  <c r="F23" i="12"/>
  <c r="F22" i="12"/>
  <c r="F21" i="12"/>
  <c r="F26" i="12"/>
  <c r="F25" i="12"/>
  <c r="F27" i="12"/>
  <c r="F50" i="12"/>
  <c r="F53" i="12"/>
  <c r="F67" i="12"/>
  <c r="F68" i="12"/>
  <c r="F69" i="12"/>
  <c r="F78" i="12"/>
  <c r="F77" i="12"/>
  <c r="F76" i="12"/>
  <c r="F82" i="12"/>
  <c r="F108" i="12"/>
  <c r="F111" i="12"/>
  <c r="F112" i="12"/>
  <c r="F120" i="12"/>
  <c r="F119" i="12"/>
  <c r="F124" i="12"/>
  <c r="F136" i="12"/>
  <c r="F139" i="12"/>
  <c r="F142" i="12"/>
  <c r="F158" i="12"/>
  <c r="F157" i="12"/>
  <c r="F162" i="12"/>
  <c r="F174" i="12"/>
  <c r="F181" i="12"/>
  <c r="F185" i="12"/>
  <c r="F184" i="12"/>
  <c r="F188" i="12"/>
  <c r="F200" i="12"/>
  <c r="F202" i="12"/>
  <c r="F204" i="12"/>
  <c r="F203" i="12"/>
  <c r="F205" i="12"/>
  <c r="F213" i="12"/>
  <c r="F217" i="12"/>
  <c r="C35" i="7" l="1"/>
  <c r="J25" i="1" l="1"/>
  <c r="J24" i="1"/>
  <c r="D10" i="8" l="1"/>
  <c r="C10" i="8"/>
  <c r="F11" i="8"/>
  <c r="F10" i="8" s="1"/>
  <c r="E11" i="8"/>
  <c r="D11" i="8"/>
  <c r="C11" i="8"/>
  <c r="F14" i="8"/>
  <c r="F13" i="8" s="1"/>
  <c r="E14" i="8"/>
  <c r="E13" i="8" s="1"/>
  <c r="D14" i="8"/>
  <c r="D13" i="8" s="1"/>
  <c r="C14" i="8"/>
  <c r="C13" i="8" s="1"/>
  <c r="F16" i="8"/>
  <c r="E16" i="8"/>
  <c r="D16" i="8"/>
  <c r="C16" i="8"/>
  <c r="F18" i="8"/>
  <c r="E18" i="8"/>
  <c r="D18" i="8"/>
  <c r="C18" i="8"/>
  <c r="E17" i="7"/>
  <c r="H22" i="1" s="1"/>
  <c r="D17" i="7"/>
  <c r="G22" i="1" s="1"/>
  <c r="F19" i="7"/>
  <c r="F18" i="7" s="1"/>
  <c r="C19" i="7"/>
  <c r="F24" i="7"/>
  <c r="C24" i="7"/>
  <c r="F22" i="7"/>
  <c r="C22" i="7"/>
  <c r="C18" i="7" s="1"/>
  <c r="E10" i="8" l="1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F35" i="7"/>
  <c r="C10" i="10"/>
  <c r="F13" i="10"/>
  <c r="F10" i="10" s="1"/>
  <c r="E13" i="10"/>
  <c r="D13" i="10"/>
  <c r="D10" i="10" s="1"/>
  <c r="C13" i="10"/>
  <c r="F11" i="10"/>
  <c r="E11" i="10"/>
  <c r="D11" i="10"/>
  <c r="C11" i="10"/>
  <c r="G14" i="10"/>
  <c r="F11" i="4"/>
  <c r="E11" i="4"/>
  <c r="D11" i="4"/>
  <c r="C11" i="4"/>
  <c r="F13" i="4"/>
  <c r="G13" i="4" s="1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G31" i="4" s="1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6" i="4"/>
  <c r="G18" i="4"/>
  <c r="G19" i="4"/>
  <c r="G20" i="4"/>
  <c r="G22" i="4"/>
  <c r="G24" i="4"/>
  <c r="G26" i="4"/>
  <c r="G29" i="4"/>
  <c r="G32" i="4"/>
  <c r="G34" i="4"/>
  <c r="G36" i="4"/>
  <c r="G37" i="4"/>
  <c r="G38" i="4"/>
  <c r="G40" i="4"/>
  <c r="G42" i="4"/>
  <c r="G28" i="4" l="1"/>
  <c r="F27" i="7"/>
  <c r="G41" i="4"/>
  <c r="G33" i="4"/>
  <c r="G11" i="4"/>
  <c r="G23" i="4"/>
  <c r="G17" i="4"/>
  <c r="C32" i="7"/>
  <c r="F32" i="7"/>
  <c r="D27" i="4"/>
  <c r="C27" i="7"/>
  <c r="E27" i="4"/>
  <c r="F27" i="4"/>
  <c r="E10" i="10"/>
  <c r="G35" i="4"/>
  <c r="G13" i="10"/>
  <c r="G10" i="10"/>
  <c r="C27" i="4"/>
  <c r="F10" i="4"/>
  <c r="C10" i="4"/>
  <c r="E10" i="4"/>
  <c r="G15" i="4"/>
  <c r="G2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C117" i="6"/>
  <c r="F123" i="6"/>
  <c r="C123" i="6"/>
  <c r="F127" i="6"/>
  <c r="C127" i="6"/>
  <c r="F135" i="6"/>
  <c r="C135" i="6"/>
  <c r="F138" i="6"/>
  <c r="C138" i="6"/>
  <c r="F142" i="6"/>
  <c r="C142" i="6"/>
  <c r="F145" i="6"/>
  <c r="C145" i="6"/>
  <c r="F150" i="6"/>
  <c r="F149" i="6" s="1"/>
  <c r="C150" i="6"/>
  <c r="C149" i="6" s="1"/>
  <c r="F153" i="6"/>
  <c r="F152" i="6" s="1"/>
  <c r="C153" i="6"/>
  <c r="C152" i="6" s="1"/>
  <c r="F156" i="6"/>
  <c r="C156" i="6"/>
  <c r="F158" i="6"/>
  <c r="C158" i="6"/>
  <c r="F160" i="6"/>
  <c r="C160" i="6"/>
  <c r="G139" i="6"/>
  <c r="G132" i="6"/>
  <c r="G131" i="6"/>
  <c r="G130" i="6"/>
  <c r="G129" i="6"/>
  <c r="G128" i="6"/>
  <c r="G121" i="6"/>
  <c r="G120" i="6"/>
  <c r="G119" i="6"/>
  <c r="G95" i="6"/>
  <c r="G70" i="6"/>
  <c r="G63" i="6"/>
  <c r="G62" i="6"/>
  <c r="G61" i="6"/>
  <c r="G55" i="6"/>
  <c r="G53" i="6"/>
  <c r="G52" i="6"/>
  <c r="G51" i="6"/>
  <c r="G50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7" i="6"/>
  <c r="G26" i="6"/>
  <c r="G25" i="6"/>
  <c r="G21" i="6"/>
  <c r="G18" i="6"/>
  <c r="G16" i="6"/>
  <c r="G13" i="6"/>
  <c r="F162" i="6"/>
  <c r="C162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C34" i="2" s="1"/>
  <c r="F42" i="2"/>
  <c r="C42" i="2"/>
  <c r="F46" i="2"/>
  <c r="C46" i="2"/>
  <c r="F48" i="2"/>
  <c r="C48" i="2"/>
  <c r="C45" i="2" s="1"/>
  <c r="F52" i="2"/>
  <c r="C52" i="2"/>
  <c r="F55" i="2"/>
  <c r="C55" i="2"/>
  <c r="F58" i="2"/>
  <c r="C58" i="2"/>
  <c r="F63" i="2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F77" i="2"/>
  <c r="C77" i="2"/>
  <c r="F17" i="7" l="1"/>
  <c r="F65" i="2"/>
  <c r="G10" i="4"/>
  <c r="F51" i="2"/>
  <c r="F45" i="2"/>
  <c r="G45" i="2" s="1"/>
  <c r="F12" i="2"/>
  <c r="D10" i="2"/>
  <c r="C51" i="2"/>
  <c r="G34" i="2"/>
  <c r="C65" i="2"/>
  <c r="G58" i="2"/>
  <c r="G27" i="4"/>
  <c r="C17" i="7"/>
  <c r="C12" i="2"/>
  <c r="C11" i="2" s="1"/>
  <c r="F22" i="1"/>
  <c r="C90" i="6"/>
  <c r="E9" i="6"/>
  <c r="C11" i="6"/>
  <c r="D9" i="6"/>
  <c r="G13" i="1"/>
  <c r="G127" i="6"/>
  <c r="G46" i="6"/>
  <c r="F11" i="6"/>
  <c r="H11" i="6" s="1"/>
  <c r="G68" i="6"/>
  <c r="G48" i="6"/>
  <c r="G36" i="6"/>
  <c r="C23" i="6"/>
  <c r="G29" i="6"/>
  <c r="F122" i="6"/>
  <c r="H122" i="6" s="1"/>
  <c r="G24" i="6"/>
  <c r="G17" i="6"/>
  <c r="C155" i="6"/>
  <c r="G117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2" i="6"/>
  <c r="C56" i="6"/>
  <c r="G94" i="6"/>
  <c r="F90" i="6"/>
  <c r="F23" i="6"/>
  <c r="F155" i="6"/>
  <c r="F114" i="6"/>
  <c r="G12" i="6"/>
  <c r="G138" i="6"/>
  <c r="C71" i="2"/>
  <c r="F80" i="2"/>
  <c r="G80" i="2" s="1"/>
  <c r="C80" i="2"/>
  <c r="F84" i="2"/>
  <c r="C84" i="2"/>
  <c r="F87" i="2"/>
  <c r="C87" i="2"/>
  <c r="G15" i="2"/>
  <c r="G18" i="2"/>
  <c r="G23" i="2"/>
  <c r="G24" i="2"/>
  <c r="G26" i="2"/>
  <c r="G27" i="2"/>
  <c r="G29" i="2"/>
  <c r="G30" i="2"/>
  <c r="G32" i="2"/>
  <c r="G35" i="2"/>
  <c r="G36" i="2"/>
  <c r="G48" i="2"/>
  <c r="G50" i="2"/>
  <c r="G52" i="2"/>
  <c r="G53" i="2"/>
  <c r="G54" i="2"/>
  <c r="G55" i="2"/>
  <c r="G56" i="2"/>
  <c r="G59" i="2"/>
  <c r="G60" i="2"/>
  <c r="G61" i="2"/>
  <c r="G81" i="2"/>
  <c r="I22" i="1" l="1"/>
  <c r="F11" i="2"/>
  <c r="G11" i="2" s="1"/>
  <c r="G51" i="2"/>
  <c r="G12" i="2"/>
  <c r="G11" i="6"/>
  <c r="F10" i="1"/>
  <c r="C10" i="6"/>
  <c r="F13" i="1" s="1"/>
  <c r="C113" i="6"/>
  <c r="G56" i="6"/>
  <c r="H114" i="6"/>
  <c r="G114" i="6"/>
  <c r="F113" i="6"/>
  <c r="I14" i="1" s="1"/>
  <c r="K14" i="1" s="1"/>
  <c r="G122" i="6"/>
  <c r="F10" i="6"/>
  <c r="G23" i="6"/>
  <c r="H23" i="6"/>
  <c r="H65" i="6"/>
  <c r="G65" i="6"/>
  <c r="H90" i="6"/>
  <c r="G90" i="6"/>
  <c r="F76" i="2"/>
  <c r="F70" i="2"/>
  <c r="I11" i="1" s="1"/>
  <c r="C76" i="2"/>
  <c r="C70" i="2" s="1"/>
  <c r="F11" i="1" s="1"/>
  <c r="G23" i="1"/>
  <c r="G26" i="1" s="1"/>
  <c r="H12" i="1"/>
  <c r="I10" i="1" l="1"/>
  <c r="G76" i="2"/>
  <c r="C10" i="2"/>
  <c r="J11" i="1"/>
  <c r="F10" i="2"/>
  <c r="F12" i="1"/>
  <c r="F9" i="6"/>
  <c r="H9" i="6" s="1"/>
  <c r="I13" i="1"/>
  <c r="C9" i="6"/>
  <c r="F14" i="1"/>
  <c r="F15" i="1" s="1"/>
  <c r="H10" i="6"/>
  <c r="G10" i="6"/>
  <c r="G113" i="6"/>
  <c r="H113" i="6"/>
  <c r="G70" i="2"/>
  <c r="H23" i="1"/>
  <c r="H15" i="1"/>
  <c r="I23" i="1"/>
  <c r="I26" i="1" s="1"/>
  <c r="G12" i="1"/>
  <c r="G15" i="1"/>
  <c r="F23" i="1"/>
  <c r="F26" i="1" s="1"/>
  <c r="J13" i="1" l="1"/>
  <c r="K13" i="1"/>
  <c r="I12" i="1"/>
  <c r="J10" i="1"/>
  <c r="G10" i="2"/>
  <c r="F16" i="1"/>
  <c r="F27" i="1" s="1"/>
  <c r="G9" i="6"/>
  <c r="J14" i="1"/>
  <c r="I15" i="1"/>
  <c r="H26" i="1"/>
  <c r="J26" i="1"/>
  <c r="H16" i="1"/>
  <c r="H27" i="1" s="1"/>
  <c r="G16" i="1"/>
  <c r="G27" i="1" s="1"/>
  <c r="J15" i="1" l="1"/>
  <c r="K15" i="1"/>
  <c r="J12" i="1"/>
  <c r="I16" i="1"/>
  <c r="K16" i="1" s="1"/>
  <c r="I27" i="1" l="1"/>
  <c r="J16" i="1"/>
</calcChain>
</file>

<file path=xl/sharedStrings.xml><?xml version="1.0" encoding="utf-8"?>
<sst xmlns="http://schemas.openxmlformats.org/spreadsheetml/2006/main" count="1182" uniqueCount="603">
  <si>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</si>
  <si>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</si>
  <si>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</si>
  <si>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</si>
  <si>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</si>
  <si>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</si>
  <si>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</si>
  <si>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</si>
  <si>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</si>
  <si>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</si>
  <si>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</si>
  <si>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</si>
  <si>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</si>
  <si>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</si>
  <si>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</si>
  <si>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</si>
  <si>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</si>
  <si>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</si>
  <si>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</si>
  <si>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</si>
  <si>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</si>
  <si>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</si>
  <si>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</si>
  <si>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</si>
  <si>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</si>
  <si>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</si>
  <si>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</si>
  <si>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</si>
  <si>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</si>
  <si>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</si>
  <si>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</si>
  <si>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</si>
  <si>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</si>
  <si>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</si>
  <si>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</si>
  <si>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</si>
  <si>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</si>
  <si>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</si>
  <si>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</si>
  <si>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</si>
  <si>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</si>
  <si>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</si>
  <si>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</si>
  <si>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</si>
  <si>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</si>
  <si>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</si>
  <si>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</si>
  <si>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</si>
  <si>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</si>
  <si>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</si>
  <si>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</si>
  <si>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</si>
  <si>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</si>
  <si>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</si>
  <si>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</si>
  <si>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</si>
  <si>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</si>
  <si>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</si>
  <si>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</si>
  <si>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</si>
  <si>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</si>
  <si>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</si>
  <si>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</si>
  <si>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</si>
  <si>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</si>
  <si>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</si>
  <si>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</si>
  <si>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</si>
  <si>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</si>
  <si>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</si>
  <si>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</si>
  <si>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</si>
  <si>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</si>
  <si>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</si>
  <si>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</si>
  <si>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</si>
  <si>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</si>
  <si>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</si>
  <si>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</si>
  <si>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</si>
  <si>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</si>
  <si>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</si>
  <si>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</si>
  <si>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</si>
  <si>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</si>
  <si>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</si>
  <si>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</si>
  <si>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</si>
  <si>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</si>
  <si>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</si>
  <si>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</si>
  <si>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</si>
  <si>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</si>
  <si>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</si>
  <si>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</si>
  <si>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</si>
  <si>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</si>
  <si>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</si>
  <si>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</si>
  <si>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</si>
  <si>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</si>
  <si>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</si>
  <si>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</si>
  <si>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</si>
  <si>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</si>
  <si>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</si>
  <si>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</si>
  <si>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</si>
  <si>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</si>
  <si>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</si>
  <si>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</si>
  <si>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</si>
  <si>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</si>
  <si>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</si>
  <si>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</si>
  <si>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</si>
  <si>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</si>
  <si>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</si>
  <si>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</si>
  <si>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</si>
  <si>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</si>
  <si>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</si>
  <si>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</si>
  <si>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</si>
  <si>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</si>
  <si>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</si>
  <si>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</si>
  <si>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</si>
  <si>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</si>
  <si>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</si>
  <si>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</si>
  <si>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</si>
  <si>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</si>
  <si>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</si>
  <si>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</si>
  <si>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</si>
  <si>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</si>
  <si>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</si>
  <si>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</si>
  <si>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</si>
  <si>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</si>
  <si>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</si>
  <si>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</si>
  <si>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</si>
  <si>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</si>
  <si>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</si>
  <si>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</si>
  <si>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</si>
  <si>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</si>
  <si>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</si>
  <si>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</si>
  <si>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</si>
  <si>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</si>
  <si>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</si>
  <si>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</si>
  <si>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</si>
  <si>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</si>
  <si>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</si>
  <si>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</si>
  <si>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</si>
  <si>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</si>
  <si>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</si>
  <si>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</si>
  <si>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</si>
  <si>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</si>
  <si>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</si>
  <si>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</si>
  <si>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</si>
  <si>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</si>
  <si>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</si>
  <si>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</si>
  <si>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</si>
  <si>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</si>
  <si>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</si>
  <si>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</si>
  <si>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</si>
  <si>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</si>
  <si>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</si>
  <si>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</si>
  <si>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</si>
  <si>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</si>
  <si>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</si>
  <si>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</si>
  <si>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</si>
  <si>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</si>
  <si>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</si>
  <si>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</si>
  <si>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</si>
  <si>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</si>
  <si>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</si>
  <si>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</si>
  <si>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</si>
  <si>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</si>
  <si>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</si>
  <si>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</si>
  <si>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</si>
  <si>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</si>
  <si>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</si>
  <si>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</si>
  <si>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</si>
  <si>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</si>
  <si>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</si>
  <si>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</si>
  <si>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</si>
  <si>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</si>
  <si>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</si>
  <si>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</si>
  <si>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</si>
  <si>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</si>
  <si>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</si>
  <si>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</si>
  <si>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</si>
  <si>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</si>
  <si>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</si>
  <si>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</si>
  <si>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</si>
  <si>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</si>
  <si>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</si>
  <si>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</si>
  <si>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</si>
  <si>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</si>
  <si>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</si>
  <si>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</si>
  <si>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</si>
  <si>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</si>
  <si>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</si>
  <si>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</si>
  <si>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</si>
  <si>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</si>
  <si>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</si>
  <si>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</si>
  <si>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</si>
  <si>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</si>
  <si>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</si>
  <si>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</si>
  <si>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</si>
  <si>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</si>
  <si>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</si>
  <si>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</si>
  <si>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</si>
  <si>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</si>
  <si>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</si>
  <si>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</si>
  <si>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</si>
  <si>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</si>
  <si>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</si>
  <si>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</si>
  <si>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</si>
  <si>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</si>
  <si>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</si>
  <si>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</si>
  <si>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</si>
  <si>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</si>
  <si>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</si>
  <si>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</si>
  <si>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</si>
  <si>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</si>
  <si>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</si>
  <si>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</si>
  <si>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</si>
  <si>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</si>
  <si>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</si>
  <si>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</si>
  <si>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</si>
  <si>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</si>
  <si>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</si>
  <si>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</si>
  <si>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</si>
  <si>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</si>
  <si>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</si>
  <si>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</si>
  <si>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</si>
  <si>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</si>
  <si>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</si>
  <si>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</si>
  <si>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</si>
  <si>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</si>
  <si>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</si>
  <si>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</si>
  <si>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</si>
  <si>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</si>
  <si>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</si>
  <si>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</si>
  <si>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</si>
  <si>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</si>
  <si>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</si>
  <si>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</si>
  <si>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</si>
  <si>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</si>
  <si>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</si>
  <si>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</si>
  <si>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</si>
  <si>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</si>
  <si>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</si>
  <si>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</si>
  <si>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</si>
  <si>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</si>
  <si>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</si>
  <si>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</si>
  <si>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</si>
  <si>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</si>
  <si>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</si>
  <si>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</si>
  <si>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</si>
  <si>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</si>
  <si>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</si>
  <si>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</si>
  <si>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</si>
  <si>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</si>
  <si>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</si>
  <si>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</si>
  <si>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</si>
  <si>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</si>
  <si>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</si>
  <si>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</si>
  <si>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</si>
  <si>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</si>
  <si>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</si>
  <si>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</si>
  <si>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</si>
  <si>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</si>
  <si>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</si>
  <si>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</si>
  <si>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</si>
  <si>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</si>
  <si>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</si>
  <si>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</si>
  <si>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</si>
  <si>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</si>
  <si>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</si>
  <si>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</si>
  <si>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</si>
  <si>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</si>
  <si>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</si>
  <si>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</si>
  <si>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</si>
  <si>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</si>
  <si>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</si>
  <si>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</si>
  <si>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</si>
  <si>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</si>
  <si>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</si>
  <si>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</si>
  <si>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</si>
  <si>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</si>
  <si>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</si>
  <si>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</si>
  <si>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</si>
  <si>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</si>
  <si>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</si>
  <si>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</si>
  <si>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</si>
  <si>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</si>
  <si>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</si>
  <si>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</si>
  <si>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</si>
  <si>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</si>
  <si>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</si>
  <si>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</si>
  <si>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</si>
  <si>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</si>
  <si>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</si>
  <si>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</si>
  <si>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</si>
  <si>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</si>
  <si>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</si>
  <si>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</si>
  <si>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</si>
  <si>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</si>
  <si>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</si>
  <si>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</si>
  <si>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</si>
  <si>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</si>
  <si>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</si>
  <si>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</si>
  <si>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</si>
  <si>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</si>
  <si>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</si>
  <si>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</si>
  <si>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</si>
  <si>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</si>
  <si>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</si>
  <si>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</si>
  <si>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</si>
  <si>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</si>
  <si>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</si>
  <si>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</si>
  <si>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</si>
  <si>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</si>
  <si>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</si>
  <si>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</si>
  <si>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</si>
  <si>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</si>
  <si>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</si>
  <si>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</si>
  <si>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</si>
  <si>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</si>
  <si>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</si>
  <si>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</si>
  <si>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</si>
  <si>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</si>
  <si>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</si>
  <si>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</si>
  <si>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</si>
  <si>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</si>
  <si>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</si>
  <si>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</si>
  <si>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</si>
  <si>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</si>
  <si>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</si>
  <si>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</si>
  <si>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</si>
  <si>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</si>
  <si>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</si>
  <si>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</si>
  <si>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</si>
  <si>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</si>
  <si>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</si>
  <si>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</si>
  <si>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</si>
  <si>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</si>
  <si>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</si>
  <si>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</si>
  <si>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</si>
  <si>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</si>
  <si>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</si>
  <si>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</si>
  <si>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</si>
  <si>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</si>
  <si>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</si>
  <si>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</si>
  <si>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</si>
  <si>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</si>
  <si>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</si>
  <si>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</si>
  <si>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</si>
  <si>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</si>
  <si>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</si>
  <si>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</si>
  <si>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</si>
  <si>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</si>
  <si>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</si>
  <si>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</si>
  <si>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</si>
  <si>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</si>
  <si>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</si>
  <si>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</si>
  <si>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</si>
  <si>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</si>
  <si>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</si>
  <si>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</si>
  <si>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</si>
  <si>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</si>
  <si>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</si>
  <si>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</si>
  <si>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</si>
  <si>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</si>
  <si>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</si>
  <si>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</si>
  <si>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</si>
  <si>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</si>
  <si>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</si>
  <si>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</si>
  <si>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</si>
  <si>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</si>
  <si>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</si>
  <si>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</si>
  <si>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</si>
  <si>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</si>
  <si>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</si>
  <si>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</si>
  <si>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</si>
  <si>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</si>
  <si>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</si>
  <si>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</si>
  <si>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</si>
  <si>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</si>
  <si>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</si>
  <si>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</si>
  <si>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</si>
  <si>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</si>
  <si>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</si>
  <si>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</si>
  <si>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</si>
  <si>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</si>
  <si>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</si>
  <si>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</si>
  <si>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</si>
  <si>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</si>
  <si>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</si>
  <si>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</si>
  <si>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</si>
  <si>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</si>
  <si>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</si>
  <si>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</si>
  <si>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</si>
  <si>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</si>
  <si>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</si>
  <si>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</si>
  <si>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</si>
  <si>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</si>
  <si>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</si>
  <si>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</si>
  <si>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</si>
  <si>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</si>
  <si>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</si>
  <si>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</si>
  <si>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</si>
  <si>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</si>
  <si>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</si>
  <si>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</si>
  <si>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</si>
  <si>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</si>
  <si>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</si>
  <si>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</si>
  <si>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</si>
  <si>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</si>
  <si>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</si>
  <si>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</si>
  <si>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</si>
  <si>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</si>
  <si>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</si>
  <si>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</si>
  <si>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</si>
  <si>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</si>
  <si>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</si>
  <si>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</si>
  <si>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</si>
  <si>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</si>
  <si>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</si>
  <si>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</si>
  <si>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</si>
  <si>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</si>
  <si>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</si>
  <si>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Mehanizam za oporavak i otpornost</t>
  </si>
  <si>
    <t>OBRAZOVANJE</t>
  </si>
  <si>
    <t>3705</t>
  </si>
  <si>
    <t>VISOKO OBRAZOVANJE</t>
  </si>
  <si>
    <t>A621003</t>
  </si>
  <si>
    <t>REDOVNA DJELATNOST SVEUČILIŠTA U OSIJEKU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</si>
  <si>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</si>
  <si>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</si>
  <si>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</si>
  <si>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</si>
  <si>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</si>
  <si>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</si>
  <si>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</si>
  <si>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</si>
  <si>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</si>
  <si>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</si>
  <si>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</si>
  <si>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</si>
  <si>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</si>
  <si>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</si>
  <si>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</si>
  <si>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</si>
  <si>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</si>
  <si>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</si>
  <si>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</si>
  <si>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</si>
  <si>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</si>
  <si>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</si>
  <si>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</si>
  <si>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</si>
  <si>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</si>
  <si>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</si>
  <si>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</si>
  <si>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</si>
  <si>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</si>
  <si>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</si>
  <si>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</si>
  <si>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</si>
  <si>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</si>
  <si>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</si>
  <si>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</si>
  <si>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</si>
  <si>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</si>
  <si>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</si>
  <si>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</si>
  <si>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</si>
  <si>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K679128</t>
  </si>
  <si>
    <t>Poboljšavanje učinlkovitosti javnih ulaganja na području istraživanja, raszvoja i inovacija</t>
  </si>
  <si>
    <t>GODIŠNJI IZVJEŠTAJ O IZVRŠENJU FINANCIJSKOG PLANA FAKULTETA ELEKTROTEHNIKE, RAČUNARSTVA I INFORMACIJSKIH TEHNOLOGIJA OSIJEK ZA 2025. GODINU</t>
  </si>
  <si>
    <t>2313 FAKULTET ELEKTROTEHNIKE, RAČUNARSTVA I INFORMACIJSKIH TEHNOLOGIJA OSIJEK</t>
  </si>
  <si>
    <t>Izvor 11 Opći prihodi i primici</t>
  </si>
  <si>
    <t xml:space="preserve">Izvor 31 Vlastiti prihodi </t>
  </si>
  <si>
    <t>Izvor 51 Pomoći EU</t>
  </si>
  <si>
    <t>izvor 52 Ostale pomoći</t>
  </si>
  <si>
    <t>Izvor 61 Donacije</t>
  </si>
  <si>
    <t>Izvor 563 Europski fond za regionalni razvoj</t>
  </si>
  <si>
    <t>Izvor 581 Mehanizam za oporavak i otpornost</t>
  </si>
  <si>
    <t>Izvor 71 Prihodi od nefinancijske imovine i nadoknade šteta s osnova osiguranja</t>
  </si>
  <si>
    <t>UKUPNO</t>
  </si>
  <si>
    <r>
      <rPr>
        <sz val="11"/>
        <color theme="1"/>
        <rFont val="Calibri"/>
        <family val="2"/>
        <scheme val="minor"/>
      </rPr>
      <t>DONOS</t>
    </r>
    <r>
      <rPr>
        <sz val="10"/>
        <color theme="1"/>
        <rFont val="Calibri"/>
        <family val="2"/>
        <charset val="238"/>
        <scheme val="minor"/>
      </rPr>
      <t xml:space="preserve"> - prijenos sredstav iz predhodne godine</t>
    </r>
  </si>
  <si>
    <r>
      <t xml:space="preserve">ODNOS - </t>
    </r>
    <r>
      <rPr>
        <sz val="10"/>
        <color theme="1"/>
        <rFont val="Calibri"/>
        <family val="2"/>
        <charset val="238"/>
        <scheme val="minor"/>
      </rPr>
      <t>prijenos sredstava u sljdeću godinu</t>
    </r>
  </si>
  <si>
    <t>DONOS I ODNOS 2025 g.</t>
  </si>
  <si>
    <t>7=5/3*100</t>
  </si>
  <si>
    <t>INDEKS
(5)/(3)</t>
  </si>
  <si>
    <t>Izdatci za ulaganja u financijske instrumente- dionice i udjele u glavnici</t>
  </si>
  <si>
    <t>SVEUČILIŠTE U OSIJEKU, FAKULTET ELEKTROTEHNIKE, RAČUNARSTVA I INFORMACIJSKIH TEHNOLOGIJA, KNEZA TRPIMIRA 2B, 31000 OSIJEK, OIB:95494259952, RKP:2313</t>
  </si>
  <si>
    <t>patenti</t>
  </si>
  <si>
    <t>INDEKS
(4)/(2)</t>
  </si>
  <si>
    <t>Patenti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</si>
</sst>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indexed="8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1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0" fillId="29" borderId="2" xfId="0" applyFill="1" applyBorder="1" applyAlignment="1">
      <alignment wrapText="1"/>
    </xf>
    <xf numFmtId="0" fontId="0" fillId="29" borderId="2" xfId="0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" fontId="0" fillId="0" borderId="2" xfId="0" applyNumberFormat="1" applyBorder="1"/>
    <xf numFmtId="0" fontId="0" fillId="30" borderId="2" xfId="0" applyFill="1" applyBorder="1" applyAlignment="1">
      <alignment wrapText="1"/>
    </xf>
    <xf numFmtId="4" fontId="0" fillId="30" borderId="2" xfId="0" applyNumberFormat="1" applyFill="1" applyBorder="1"/>
    <xf numFmtId="0" fontId="0" fillId="0" borderId="2" xfId="0" applyBorder="1" applyAlignment="1">
      <alignment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18" fillId="0" borderId="2" xfId="6" quotePrefix="1" applyFont="1" applyFill="1" applyBorder="1" applyAlignment="1">
      <alignment horizontal="left" vertical="center" wrapText="1" indent="2" justifyLastLine="1"/>
    </xf>
    <xf numFmtId="0" fontId="18" fillId="0" borderId="2" xfId="6" quotePrefix="1" applyFont="1" applyFill="1" applyBorder="1">
      <alignment horizontal="left" vertical="center" wrapText="1" justifyLastLine="1"/>
    </xf>
    <xf numFmtId="3" fontId="24" fillId="0" borderId="2" xfId="3" applyNumberFormat="1" applyFont="1" applyFill="1" applyBorder="1">
      <alignment vertical="center"/>
    </xf>
    <xf numFmtId="4" fontId="19" fillId="0" borderId="2" xfId="3" applyNumberFormat="1" applyFont="1" applyFill="1" applyBorder="1">
      <alignment vertical="center"/>
    </xf>
    <xf numFmtId="0" fontId="18" fillId="0" borderId="2" xfId="7" quotePrefix="1" applyFont="1" applyFill="1" applyBorder="1" applyAlignment="1">
      <alignment horizontal="left" vertical="center" wrapText="1" indent="3"/>
    </xf>
    <xf numFmtId="0" fontId="18" fillId="0" borderId="2" xfId="7" quotePrefix="1" applyFont="1" applyFill="1" applyBorder="1">
      <alignment horizontal="left" vertical="center" wrapText="1"/>
    </xf>
    <xf numFmtId="0" fontId="18" fillId="0" borderId="2" xfId="10" quotePrefix="1" applyFont="1" applyFill="1" applyBorder="1">
      <alignment horizontal="left" vertical="center" wrapText="1"/>
    </xf>
    <xf numFmtId="0" fontId="18" fillId="0" borderId="2" xfId="10" quotePrefix="1" applyFont="1" applyFill="1" applyBorder="1" applyAlignment="1">
      <alignment horizontal="left" vertical="center" wrapText="1" indent="6"/>
    </xf>
    <xf numFmtId="3" fontId="9" fillId="0" borderId="2" xfId="3" applyNumberFormat="1" applyFont="1" applyFill="1" applyBorder="1">
      <alignment vertical="center"/>
    </xf>
    <xf numFmtId="4" fontId="9" fillId="28" borderId="2" xfId="3" applyNumberFormat="1" applyFont="1" applyFill="1" applyBorder="1">
      <alignment vertical="center"/>
    </xf>
    <xf numFmtId="4" fontId="9" fillId="0" borderId="2" xfId="3" applyNumberFormat="1" applyFont="1" applyFill="1" applyBorder="1">
      <alignment vertical="center"/>
    </xf>
    <xf numFmtId="0" fontId="23" fillId="0" borderId="2" xfId="10" quotePrefix="1" applyFont="1" applyFill="1" applyBorder="1" applyAlignment="1">
      <alignment horizontal="left" vertical="center" wrapText="1" indent="7"/>
    </xf>
    <xf numFmtId="0" fontId="23" fillId="0" borderId="2" xfId="10" quotePrefix="1" applyFont="1" applyFill="1" applyBorder="1">
      <alignment horizontal="left" vertical="center" wrapText="1"/>
    </xf>
    <xf numFmtId="3" fontId="19" fillId="0" borderId="2" xfId="3" applyNumberFormat="1" applyFont="1" applyFill="1" applyBorder="1">
      <alignment vertical="center"/>
    </xf>
    <xf numFmtId="4" fontId="19" fillId="28" borderId="2" xfId="3" applyNumberFormat="1" applyFont="1" applyFill="1" applyBorder="1">
      <alignment vertical="center"/>
    </xf>
    <xf numFmtId="0" fontId="23" fillId="0" borderId="2" xfId="10" quotePrefix="1" applyFont="1" applyFill="1" applyBorder="1" applyAlignment="1">
      <alignment horizontal="left" vertical="center" wrapText="1" indent="8"/>
    </xf>
    <xf numFmtId="0" fontId="21" fillId="0" borderId="2" xfId="8" applyNumberFormat="1" applyFont="1" applyFill="1" applyBorder="1">
      <alignment horizontal="right" vertical="center"/>
    </xf>
    <xf numFmtId="4" fontId="21" fillId="28" borderId="2" xfId="8" applyNumberFormat="1" applyFont="1" applyFill="1" applyBorder="1">
      <alignment horizontal="right" vertical="center"/>
    </xf>
    <xf numFmtId="0" fontId="19" fillId="0" borderId="2" xfId="3" applyNumberFormat="1" applyFont="1" applyFill="1" applyBorder="1">
      <alignment vertical="center"/>
    </xf>
    <xf numFmtId="0" fontId="19" fillId="28" borderId="2" xfId="3" applyNumberFormat="1" applyFont="1" applyFill="1" applyBorder="1">
      <alignment vertical="center"/>
    </xf>
    <xf numFmtId="0" fontId="18" fillId="0" borderId="9" xfId="9" quotePrefix="1" applyFont="1" applyFill="1" applyBorder="1" applyAlignment="1">
      <alignment horizontal="left" vertical="center" wrapText="1" indent="4"/>
    </xf>
    <xf numFmtId="0" fontId="18" fillId="0" borderId="9" xfId="9" quotePrefix="1" applyFont="1" applyFill="1" applyBorder="1">
      <alignment horizontal="left" vertical="center" wrapText="1"/>
    </xf>
    <xf numFmtId="3" fontId="24" fillId="0" borderId="9" xfId="3" applyNumberFormat="1" applyFont="1" applyFill="1" applyBorder="1">
      <alignment vertical="center"/>
    </xf>
    <xf numFmtId="4" fontId="24" fillId="28" borderId="9" xfId="3" applyNumberFormat="1" applyFont="1" applyFill="1" applyBorder="1">
      <alignment vertical="center"/>
    </xf>
    <xf numFmtId="4" fontId="19" fillId="0" borderId="9" xfId="3" applyNumberFormat="1" applyFont="1" applyFill="1" applyBorder="1">
      <alignment vertical="center"/>
    </xf>
    <xf numFmtId="0" fontId="18" fillId="0" borderId="10" xfId="10" quotePrefix="1" applyFont="1" applyFill="1" applyBorder="1" applyAlignment="1">
      <alignment horizontal="left" vertical="center" wrapText="1" indent="6"/>
    </xf>
    <xf numFmtId="0" fontId="18" fillId="0" borderId="10" xfId="10" quotePrefix="1" applyFont="1" applyFill="1" applyBorder="1">
      <alignment horizontal="left" vertical="center" wrapText="1"/>
    </xf>
    <xf numFmtId="3" fontId="9" fillId="0" borderId="10" xfId="3" applyNumberFormat="1" applyFont="1" applyFill="1" applyBorder="1">
      <alignment vertical="center"/>
    </xf>
    <xf numFmtId="4" fontId="9" fillId="28" borderId="10" xfId="3" applyNumberFormat="1" applyFont="1" applyFill="1" applyBorder="1">
      <alignment vertical="center"/>
    </xf>
    <xf numFmtId="4" fontId="9" fillId="0" borderId="10" xfId="3" applyNumberFormat="1" applyFont="1" applyFill="1" applyBorder="1">
      <alignment vertical="center"/>
    </xf>
    <xf numFmtId="0" fontId="18" fillId="0" borderId="11" xfId="10" quotePrefix="1" applyFont="1" applyFill="1" applyBorder="1" applyAlignment="1">
      <alignment horizontal="left" vertical="center" wrapText="1" indent="5"/>
    </xf>
    <xf numFmtId="0" fontId="18" fillId="0" borderId="12" xfId="10" quotePrefix="1" applyFont="1" applyFill="1" applyBorder="1">
      <alignment horizontal="left" vertical="center" wrapText="1"/>
    </xf>
    <xf numFmtId="3" fontId="24" fillId="0" borderId="12" xfId="3" applyNumberFormat="1" applyFont="1" applyFill="1" applyBorder="1">
      <alignment vertical="center"/>
    </xf>
    <xf numFmtId="4" fontId="24" fillId="28" borderId="12" xfId="3" applyNumberFormat="1" applyFont="1" applyFill="1" applyBorder="1">
      <alignment vertical="center"/>
    </xf>
    <xf numFmtId="4" fontId="19" fillId="0" borderId="13" xfId="3" applyNumberFormat="1" applyFont="1" applyFill="1" applyBorder="1">
      <alignment vertical="center"/>
    </xf>
    <xf numFmtId="0" fontId="23" fillId="0" borderId="9" xfId="10" quotePrefix="1" applyFont="1" applyFill="1" applyBorder="1" applyAlignment="1">
      <alignment horizontal="left" vertical="center" wrapText="1" indent="8"/>
    </xf>
    <xf numFmtId="0" fontId="23" fillId="0" borderId="9" xfId="10" quotePrefix="1" applyFont="1" applyFill="1" applyBorder="1">
      <alignment horizontal="left" vertical="center" wrapText="1"/>
    </xf>
    <xf numFmtId="0" fontId="21" fillId="0" borderId="9" xfId="8" applyNumberFormat="1" applyFont="1" applyFill="1" applyBorder="1">
      <alignment horizontal="right" vertical="center"/>
    </xf>
    <xf numFmtId="4" fontId="21" fillId="28" borderId="9" xfId="8" applyNumberFormat="1" applyFont="1" applyFill="1" applyBorder="1">
      <alignment horizontal="right" vertical="center"/>
    </xf>
    <xf numFmtId="0" fontId="35" fillId="0" borderId="2" xfId="10" quotePrefix="1" applyFont="1" applyFill="1" applyBorder="1" applyAlignment="1">
      <alignment horizontal="left" vertical="center" wrapText="1" indent="7"/>
    </xf>
    <xf numFmtId="0" fontId="35" fillId="0" borderId="2" xfId="10" quotePrefix="1" applyFont="1" applyFill="1" applyBorder="1">
      <alignment horizontal="left" vertical="center" wrapText="1"/>
    </xf>
    <xf numFmtId="3" fontId="36" fillId="0" borderId="2" xfId="3" applyNumberFormat="1" applyFont="1" applyFill="1" applyBorder="1">
      <alignment vertical="center"/>
    </xf>
    <xf numFmtId="4" fontId="36" fillId="28" borderId="2" xfId="3" applyNumberFormat="1" applyFont="1" applyFill="1" applyBorder="1">
      <alignment vertical="center"/>
    </xf>
    <xf numFmtId="4" fontId="36" fillId="0" borderId="2" xfId="3" applyNumberFormat="1" applyFont="1" applyFill="1" applyBorder="1">
      <alignment vertical="center"/>
    </xf>
    <xf numFmtId="0" fontId="37" fillId="0" borderId="0" xfId="0" applyFont="1" applyAlignment="1">
      <alignment horizontal="center" wrapText="1"/>
    </xf>
    <xf numFmtId="0" fontId="36" fillId="0" borderId="2" xfId="3" applyNumberFormat="1" applyFont="1" applyFill="1" applyBorder="1">
      <alignment vertical="center"/>
    </xf>
    <xf numFmtId="0" fontId="23" fillId="0" borderId="2" xfId="10" quotePrefix="1" applyFont="1" applyFill="1" applyBorder="1" applyAlignment="1">
      <alignment horizontal="right" vertical="center" wrapText="1"/>
    </xf>
    <xf numFmtId="0" fontId="35" fillId="0" borderId="2" xfId="10" quotePrefix="1" applyFont="1" applyFill="1" applyBorder="1" applyAlignment="1">
      <alignment horizontal="center" vertical="center" wrapText="1"/>
    </xf>
    <xf numFmtId="0" fontId="38" fillId="0" borderId="2" xfId="8" applyNumberFormat="1" applyFont="1" applyFill="1" applyBorder="1">
      <alignment horizontal="right" vertical="center"/>
    </xf>
    <xf numFmtId="4" fontId="38" fillId="28" borderId="2" xfId="8" applyNumberFormat="1" applyFont="1" applyFill="1" applyBorder="1">
      <alignment horizontal="right" vertical="center"/>
    </xf>
    <xf numFmtId="0" fontId="35" fillId="0" borderId="2" xfId="10" quotePrefix="1" applyFont="1" applyFill="1" applyBorder="1" applyAlignment="1">
      <alignment horizontal="left" vertical="center" wrapText="1" indent="8"/>
    </xf>
    <xf numFmtId="0" fontId="36" fillId="28" borderId="2" xfId="3" applyNumberFormat="1" applyFont="1" applyFill="1" applyBorder="1">
      <alignment vertical="center"/>
    </xf>
    <xf numFmtId="0" fontId="23" fillId="24" borderId="0" xfId="10" quotePrefix="1" applyFont="1" applyFill="1" applyBorder="1" applyAlignment="1">
      <alignment horizontal="right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opLeftCell="A4" zoomScale="90" zoomScaleNormal="90" workbookViewId="0">
      <selection activeCell="Q19" sqref="Q19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6" customHeight="1" x14ac:dyDescent="0.25">
      <c r="A1" s="236" t="s">
        <v>582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36" t="s">
        <v>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36" t="s">
        <v>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37" t="s">
        <v>2</v>
      </c>
      <c r="B7" s="237"/>
      <c r="C7" s="237"/>
      <c r="D7" s="237"/>
      <c r="E7" s="237"/>
      <c r="F7" s="8"/>
      <c r="G7" s="9"/>
      <c r="H7" s="9"/>
      <c r="I7" s="10"/>
      <c r="J7" s="11"/>
      <c r="K7" s="11"/>
    </row>
    <row r="8" spans="1:11" ht="38.25" x14ac:dyDescent="0.25">
      <c r="A8" s="238" t="s">
        <v>3</v>
      </c>
      <c r="B8" s="238"/>
      <c r="C8" s="238"/>
      <c r="D8" s="238"/>
      <c r="E8" s="238"/>
      <c r="F8" s="12" t="s">
        <v>566</v>
      </c>
      <c r="G8" s="13" t="s">
        <v>571</v>
      </c>
      <c r="H8" s="13" t="s">
        <v>572</v>
      </c>
      <c r="I8" s="12" t="s">
        <v>573</v>
      </c>
      <c r="J8" s="12" t="s">
        <v>4</v>
      </c>
      <c r="K8" s="12" t="s">
        <v>5</v>
      </c>
    </row>
    <row r="9" spans="1:11" x14ac:dyDescent="0.25">
      <c r="A9" s="234">
        <v>1</v>
      </c>
      <c r="B9" s="234"/>
      <c r="C9" s="234"/>
      <c r="D9" s="234"/>
      <c r="E9" s="235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596</v>
      </c>
    </row>
    <row r="10" spans="1:11" x14ac:dyDescent="0.25">
      <c r="A10" s="242" t="s">
        <v>8</v>
      </c>
      <c r="B10" s="243"/>
      <c r="C10" s="243"/>
      <c r="D10" s="243"/>
      <c r="E10" s="244"/>
      <c r="F10" s="16">
        <f>+'A.1 PRIHODI EK'!C11</f>
        <v>8950117.1600000001</v>
      </c>
      <c r="G10" s="17">
        <f>+'A.1 PRIHODI EK'!D11</f>
        <v>9358652</v>
      </c>
      <c r="H10" s="17">
        <f>+'A.1 PRIHODI EK'!E10</f>
        <v>0</v>
      </c>
      <c r="I10" s="16">
        <f>+'A.1 PRIHODI EK'!F11</f>
        <v>9088488.3499999996</v>
      </c>
      <c r="J10" s="18">
        <f t="shared" ref="J10:J16" si="0">+I10/F10*100</f>
        <v>101.54602657737722</v>
      </c>
      <c r="K10" s="18">
        <f>+I10/G10*100</f>
        <v>97.113220472350065</v>
      </c>
    </row>
    <row r="11" spans="1:11" x14ac:dyDescent="0.25">
      <c r="A11" s="245" t="s">
        <v>9</v>
      </c>
      <c r="B11" s="244"/>
      <c r="C11" s="244"/>
      <c r="D11" s="244"/>
      <c r="E11" s="244"/>
      <c r="F11" s="16">
        <f>+'A.1 PRIHODI EK'!C70</f>
        <v>81.599999999999994</v>
      </c>
      <c r="G11" s="17">
        <f>+'A.1 PRIHODI EK'!D70</f>
        <v>270</v>
      </c>
      <c r="H11" s="17">
        <f>+'A.1 PRIHODI EK'!E70</f>
        <v>0</v>
      </c>
      <c r="I11" s="16">
        <f>+'A.1 PRIHODI EK'!F70</f>
        <v>563.45000000000005</v>
      </c>
      <c r="J11" s="18">
        <f t="shared" si="0"/>
        <v>690.50245098039227</v>
      </c>
      <c r="K11" s="18">
        <f t="shared" ref="K11:K16" si="1">+I11/G11*100</f>
        <v>208.68518518518519</v>
      </c>
    </row>
    <row r="12" spans="1:11" x14ac:dyDescent="0.25">
      <c r="A12" s="246" t="s">
        <v>10</v>
      </c>
      <c r="B12" s="247"/>
      <c r="C12" s="247"/>
      <c r="D12" s="247"/>
      <c r="E12" s="248"/>
      <c r="F12" s="19">
        <f>F10+F11</f>
        <v>8950198.7599999998</v>
      </c>
      <c r="G12" s="20">
        <f>G10+G11</f>
        <v>9358922</v>
      </c>
      <c r="H12" s="20">
        <f>H10+H11</f>
        <v>0</v>
      </c>
      <c r="I12" s="19">
        <f>I10+I11</f>
        <v>9089051.7999999989</v>
      </c>
      <c r="J12" s="19">
        <f t="shared" si="0"/>
        <v>101.55139616139653</v>
      </c>
      <c r="K12" s="18">
        <f t="shared" si="1"/>
        <v>97.116439265120476</v>
      </c>
    </row>
    <row r="13" spans="1:11" x14ac:dyDescent="0.25">
      <c r="A13" s="249" t="s">
        <v>11</v>
      </c>
      <c r="B13" s="243"/>
      <c r="C13" s="243"/>
      <c r="D13" s="243"/>
      <c r="E13" s="243"/>
      <c r="F13" s="16">
        <f>+'A.1 RASHODI EK'!C10</f>
        <v>7680271.3099999996</v>
      </c>
      <c r="G13" s="17">
        <f>+'A.1 RASHODI EK'!D10</f>
        <v>8786286</v>
      </c>
      <c r="H13" s="17">
        <f>+'A.1 RASHODI EK'!E10</f>
        <v>0</v>
      </c>
      <c r="I13" s="16">
        <f>+'A.1 RASHODI EK'!F10</f>
        <v>8702506.2499999981</v>
      </c>
      <c r="J13" s="18">
        <f t="shared" si="0"/>
        <v>113.3098805854555</v>
      </c>
      <c r="K13" s="18">
        <f t="shared" si="1"/>
        <v>99.046471398722943</v>
      </c>
    </row>
    <row r="14" spans="1:11" x14ac:dyDescent="0.25">
      <c r="A14" s="245" t="s">
        <v>12</v>
      </c>
      <c r="B14" s="244"/>
      <c r="C14" s="244"/>
      <c r="D14" s="244"/>
      <c r="E14" s="244"/>
      <c r="F14" s="16">
        <f>+'A.1 RASHODI EK'!C113</f>
        <v>106763.51</v>
      </c>
      <c r="G14" s="17">
        <f>+'A.1 RASHODI EK'!D113</f>
        <v>707013</v>
      </c>
      <c r="H14" s="17">
        <f>+'A.1 RASHODI EK'!E113</f>
        <v>0</v>
      </c>
      <c r="I14" s="16">
        <f>+'A.1 RASHODI EK'!F113</f>
        <v>520914.91</v>
      </c>
      <c r="J14" s="18">
        <f t="shared" si="0"/>
        <v>487.91474727648045</v>
      </c>
      <c r="K14" s="18">
        <f t="shared" si="1"/>
        <v>73.678264756093597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7787034.8199999994</v>
      </c>
      <c r="G15" s="20">
        <f>G13+G14</f>
        <v>9493299</v>
      </c>
      <c r="H15" s="20">
        <f>H13+H14</f>
        <v>0</v>
      </c>
      <c r="I15" s="19">
        <f>I13+I14</f>
        <v>9223421.1599999983</v>
      </c>
      <c r="J15" s="19">
        <f t="shared" si="0"/>
        <v>118.44587026002277</v>
      </c>
      <c r="K15" s="18">
        <f t="shared" si="1"/>
        <v>97.157175392874478</v>
      </c>
    </row>
    <row r="16" spans="1:11" x14ac:dyDescent="0.25">
      <c r="A16" s="250" t="s">
        <v>14</v>
      </c>
      <c r="B16" s="247"/>
      <c r="C16" s="247"/>
      <c r="D16" s="247"/>
      <c r="E16" s="247"/>
      <c r="F16" s="23">
        <f>F12-F15</f>
        <v>1163163.9400000004</v>
      </c>
      <c r="G16" s="24">
        <f>G12-G15</f>
        <v>-134377</v>
      </c>
      <c r="H16" s="24">
        <f>H12-H15</f>
        <v>0</v>
      </c>
      <c r="I16" s="23">
        <f>I12-I15</f>
        <v>-134369.3599999994</v>
      </c>
      <c r="J16" s="19">
        <f t="shared" si="0"/>
        <v>-11.552056883744124</v>
      </c>
      <c r="K16" s="18">
        <f t="shared" si="1"/>
        <v>99.994314503225553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37" t="s">
        <v>15</v>
      </c>
      <c r="B18" s="237"/>
      <c r="C18" s="237"/>
      <c r="D18" s="237"/>
      <c r="E18" s="237"/>
      <c r="F18" s="26"/>
      <c r="G18" s="27"/>
      <c r="H18" s="27"/>
      <c r="I18" s="26"/>
      <c r="J18" s="28"/>
      <c r="K18" s="28"/>
    </row>
    <row r="19" spans="1:11" ht="38.25" x14ac:dyDescent="0.25">
      <c r="A19" s="238" t="s">
        <v>3</v>
      </c>
      <c r="B19" s="238"/>
      <c r="C19" s="238"/>
      <c r="D19" s="238"/>
      <c r="E19" s="238"/>
      <c r="F19" s="12" t="s">
        <v>566</v>
      </c>
      <c r="G19" s="13" t="s">
        <v>571</v>
      </c>
      <c r="H19" s="13" t="s">
        <v>572</v>
      </c>
      <c r="I19" s="12" t="s">
        <v>573</v>
      </c>
      <c r="J19" s="29" t="s">
        <v>4</v>
      </c>
      <c r="K19" s="29" t="s">
        <v>5</v>
      </c>
    </row>
    <row r="20" spans="1:11" x14ac:dyDescent="0.25">
      <c r="A20" s="251">
        <v>1</v>
      </c>
      <c r="B20" s="252"/>
      <c r="C20" s="252"/>
      <c r="D20" s="252"/>
      <c r="E20" s="252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42" t="s">
        <v>16</v>
      </c>
      <c r="B21" s="253"/>
      <c r="C21" s="253"/>
      <c r="D21" s="253"/>
      <c r="E21" s="253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42" t="s">
        <v>17</v>
      </c>
      <c r="B22" s="254"/>
      <c r="C22" s="254"/>
      <c r="D22" s="254"/>
      <c r="E22" s="254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5.56</v>
      </c>
      <c r="J22" s="18">
        <v>0</v>
      </c>
      <c r="K22" s="18">
        <v>0</v>
      </c>
    </row>
    <row r="23" spans="1:11" x14ac:dyDescent="0.25">
      <c r="A23" s="239" t="s">
        <v>18</v>
      </c>
      <c r="B23" s="240"/>
      <c r="C23" s="240"/>
      <c r="D23" s="240"/>
      <c r="E23" s="241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-5.56</v>
      </c>
      <c r="J23" s="19">
        <v>0</v>
      </c>
      <c r="K23" s="18">
        <v>0</v>
      </c>
    </row>
    <row r="24" spans="1:11" x14ac:dyDescent="0.25">
      <c r="A24" s="242" t="s">
        <v>19</v>
      </c>
      <c r="B24" s="254"/>
      <c r="C24" s="254"/>
      <c r="D24" s="254"/>
      <c r="E24" s="254"/>
      <c r="F24" s="220">
        <v>639999.36</v>
      </c>
      <c r="G24" s="221">
        <v>1803163</v>
      </c>
      <c r="H24" s="221"/>
      <c r="I24" s="16">
        <f>-F25</f>
        <v>1803163.3</v>
      </c>
      <c r="J24" s="18">
        <f t="shared" ref="J21:J27" si="2">+I24/F24*100</f>
        <v>281.74454736954738</v>
      </c>
      <c r="K24" s="18">
        <f t="shared" ref="K22:K27" si="3">+I24/G24*100</f>
        <v>100.00001663743102</v>
      </c>
    </row>
    <row r="25" spans="1:11" x14ac:dyDescent="0.25">
      <c r="A25" s="242" t="s">
        <v>20</v>
      </c>
      <c r="B25" s="254"/>
      <c r="C25" s="254"/>
      <c r="D25" s="254"/>
      <c r="E25" s="254"/>
      <c r="F25" s="220">
        <v>-1803163.3</v>
      </c>
      <c r="G25" s="221">
        <v>-1668786</v>
      </c>
      <c r="H25" s="221"/>
      <c r="I25" s="221">
        <v>-1668788.38</v>
      </c>
      <c r="J25" s="18">
        <f t="shared" si="2"/>
        <v>92.547823039654801</v>
      </c>
      <c r="K25" s="18">
        <f t="shared" si="3"/>
        <v>100.00014261864611</v>
      </c>
    </row>
    <row r="26" spans="1:11" x14ac:dyDescent="0.25">
      <c r="A26" s="239" t="s">
        <v>21</v>
      </c>
      <c r="B26" s="240"/>
      <c r="C26" s="240"/>
      <c r="D26" s="240"/>
      <c r="E26" s="241"/>
      <c r="F26" s="19">
        <f>+F23+F24+F25</f>
        <v>-1163163.94</v>
      </c>
      <c r="G26" s="24">
        <f>+G23+G24+G25</f>
        <v>134377</v>
      </c>
      <c r="H26" s="24">
        <f>+H23+H24+H25</f>
        <v>0</v>
      </c>
      <c r="I26" s="19">
        <f>+I23+I24+I25</f>
        <v>134369.3600000001</v>
      </c>
      <c r="J26" s="19">
        <f t="shared" si="2"/>
        <v>-11.552056883744187</v>
      </c>
      <c r="K26" s="18">
        <f t="shared" si="3"/>
        <v>99.994314503226079</v>
      </c>
    </row>
    <row r="27" spans="1:11" x14ac:dyDescent="0.25">
      <c r="A27" s="257" t="s">
        <v>22</v>
      </c>
      <c r="B27" s="257"/>
      <c r="C27" s="257"/>
      <c r="D27" s="257"/>
      <c r="E27" s="257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6.9849193096160889E-10</v>
      </c>
      <c r="J27" s="19">
        <v>0</v>
      </c>
      <c r="K27" s="18">
        <v>0</v>
      </c>
    </row>
    <row r="29" spans="1:11" ht="23.25" customHeight="1" x14ac:dyDescent="0.25">
      <c r="A29" s="255"/>
      <c r="B29" s="255"/>
      <c r="C29" s="255"/>
      <c r="D29" s="255"/>
      <c r="E29" s="255"/>
      <c r="F29" s="255"/>
      <c r="G29" s="255"/>
      <c r="H29" s="255"/>
      <c r="I29" s="255"/>
      <c r="J29" s="255"/>
      <c r="K29" s="255"/>
    </row>
    <row r="30" spans="1:11" ht="20.25" customHeight="1" x14ac:dyDescent="0.25">
      <c r="A30" s="255" t="s">
        <v>574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</row>
    <row r="31" spans="1:11" ht="38.25" customHeight="1" x14ac:dyDescent="0.25">
      <c r="A31" s="255" t="s">
        <v>570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pans="1:11" x14ac:dyDescent="0.25">
      <c r="A32" s="255"/>
      <c r="B32" s="255"/>
      <c r="C32" s="255"/>
      <c r="D32" s="255"/>
      <c r="E32" s="255"/>
      <c r="F32" s="255"/>
      <c r="G32" s="255"/>
      <c r="H32" s="255"/>
      <c r="I32" s="255"/>
      <c r="J32" s="255"/>
      <c r="K32" s="255"/>
    </row>
    <row r="33" spans="1:11" ht="31.5" customHeight="1" x14ac:dyDescent="0.25">
      <c r="A33" s="256" t="s">
        <v>575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06D9-15D7-43B7-AA96-B1B7B6E7C6E4}">
  <dimension ref="A2:K8"/>
  <sheetViews>
    <sheetView workbookViewId="0">
      <selection activeCell="G11" sqref="G11"/>
    </sheetView>
  </sheetViews>
  <sheetFormatPr defaultRowHeight="15" x14ac:dyDescent="0.25"/>
  <cols>
    <col min="1" max="1" width="25.28515625" customWidth="1"/>
    <col min="2" max="2" width="24.85546875" customWidth="1"/>
    <col min="3" max="3" width="24.7109375" customWidth="1"/>
    <col min="4" max="4" width="23" customWidth="1"/>
    <col min="5" max="5" width="24.28515625" customWidth="1"/>
    <col min="6" max="6" width="23.140625" customWidth="1"/>
    <col min="7" max="7" width="21.7109375" customWidth="1"/>
    <col min="8" max="8" width="19.28515625" customWidth="1"/>
    <col min="9" max="9" width="20.42578125" customWidth="1"/>
    <col min="10" max="10" width="17.5703125" customWidth="1"/>
    <col min="11" max="11" width="18" customWidth="1"/>
  </cols>
  <sheetData>
    <row r="2" spans="1:11" x14ac:dyDescent="0.25">
      <c r="A2" t="s">
        <v>583</v>
      </c>
    </row>
    <row r="3" spans="1:11" x14ac:dyDescent="0.25">
      <c r="A3" t="s">
        <v>595</v>
      </c>
    </row>
    <row r="4" spans="1:11" ht="75" x14ac:dyDescent="0.25">
      <c r="A4" s="227"/>
      <c r="B4" s="228" t="s">
        <v>584</v>
      </c>
      <c r="C4" s="228" t="s">
        <v>585</v>
      </c>
      <c r="D4" s="228">
        <v>43</v>
      </c>
      <c r="E4" s="228" t="s">
        <v>586</v>
      </c>
      <c r="F4" s="228" t="s">
        <v>587</v>
      </c>
      <c r="G4" s="228" t="s">
        <v>588</v>
      </c>
      <c r="H4" s="228" t="s">
        <v>589</v>
      </c>
      <c r="I4" s="228" t="s">
        <v>590</v>
      </c>
      <c r="J4" s="228" t="s">
        <v>591</v>
      </c>
      <c r="K4" s="228" t="s">
        <v>592</v>
      </c>
    </row>
    <row r="5" spans="1:11" ht="27.75" x14ac:dyDescent="0.25">
      <c r="A5" s="229" t="s">
        <v>593</v>
      </c>
      <c r="B5" s="230">
        <v>472736.26</v>
      </c>
      <c r="C5" s="230">
        <v>146270.72</v>
      </c>
      <c r="D5" s="230">
        <v>382436.96</v>
      </c>
      <c r="E5" s="230">
        <v>281091.46000000002</v>
      </c>
      <c r="F5" s="230">
        <v>279881.96999999997</v>
      </c>
      <c r="G5" s="230">
        <v>89975.3</v>
      </c>
      <c r="H5" s="230">
        <v>106115.16</v>
      </c>
      <c r="I5" s="230">
        <v>44573.87</v>
      </c>
      <c r="J5" s="230">
        <v>81.599999999999994</v>
      </c>
      <c r="K5" s="230">
        <f>B5+C5+D5+E5+F5+G5+H5+I5+J5</f>
        <v>1803163.3</v>
      </c>
    </row>
    <row r="6" spans="1:11" x14ac:dyDescent="0.25">
      <c r="A6" s="231" t="s">
        <v>29</v>
      </c>
      <c r="B6" s="232">
        <v>6865708.1600000001</v>
      </c>
      <c r="C6" s="232">
        <v>262863.5</v>
      </c>
      <c r="D6" s="232">
        <v>586854.93000000005</v>
      </c>
      <c r="E6" s="232">
        <v>74492.350000000006</v>
      </c>
      <c r="F6" s="232">
        <v>695511.04000000004</v>
      </c>
      <c r="G6" s="232">
        <v>334861.09999999998</v>
      </c>
      <c r="H6" s="232">
        <v>0</v>
      </c>
      <c r="I6" s="232">
        <v>268197.27</v>
      </c>
      <c r="J6" s="232">
        <v>563.45000000000005</v>
      </c>
      <c r="K6" s="232">
        <f>B6+C6+D6+E6+F6+G6+H6+I6+J6</f>
        <v>9089051.7999999989</v>
      </c>
    </row>
    <row r="7" spans="1:11" x14ac:dyDescent="0.25">
      <c r="A7" s="231" t="s">
        <v>72</v>
      </c>
      <c r="B7" s="232">
        <v>7333402.8099999996</v>
      </c>
      <c r="C7" s="232">
        <v>369257.48</v>
      </c>
      <c r="D7" s="232">
        <v>561836.37</v>
      </c>
      <c r="E7" s="232">
        <v>21851.47</v>
      </c>
      <c r="F7" s="232">
        <v>397302.03</v>
      </c>
      <c r="G7" s="232">
        <v>391555.44</v>
      </c>
      <c r="H7" s="232">
        <v>0</v>
      </c>
      <c r="I7" s="232">
        <v>148221.12</v>
      </c>
      <c r="J7" s="232">
        <v>0</v>
      </c>
      <c r="K7" s="232">
        <f>B7+C7+D7+E7+F7+G7+H7+I7+J7</f>
        <v>9223426.7199999969</v>
      </c>
    </row>
    <row r="8" spans="1:11" ht="28.5" x14ac:dyDescent="0.25">
      <c r="A8" s="233" t="s">
        <v>594</v>
      </c>
      <c r="B8" s="230">
        <f>B5+B6-B7</f>
        <v>5041.6100000003353</v>
      </c>
      <c r="C8" s="230">
        <f>C5+C6-C7</f>
        <v>39876.739999999991</v>
      </c>
      <c r="D8" s="230">
        <f>D5+D6-D7</f>
        <v>407455.52000000014</v>
      </c>
      <c r="E8" s="230">
        <f t="shared" ref="E8:K8" si="0">E5+E6-E7</f>
        <v>333732.34000000008</v>
      </c>
      <c r="F8" s="230">
        <f t="shared" si="0"/>
        <v>578090.98</v>
      </c>
      <c r="G8" s="230">
        <f t="shared" si="0"/>
        <v>33280.959999999963</v>
      </c>
      <c r="H8" s="230">
        <f t="shared" si="0"/>
        <v>106115.16</v>
      </c>
      <c r="I8" s="230">
        <f t="shared" si="0"/>
        <v>164550.02000000002</v>
      </c>
      <c r="J8" s="230">
        <f t="shared" si="0"/>
        <v>645.05000000000007</v>
      </c>
      <c r="K8" s="230">
        <f t="shared" si="0"/>
        <v>1668788.3800000027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36" activePane="bottomRight" state="frozen"/>
      <selection pane="topRight" activeCell="C1" sqref="C1"/>
      <selection pane="bottomLeft" activeCell="A10" sqref="A10"/>
      <selection pane="bottomRight" activeCell="G57" sqref="G57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60" t="s">
        <v>0</v>
      </c>
      <c r="B1" s="260"/>
      <c r="C1" s="260"/>
      <c r="D1" s="260"/>
      <c r="E1" s="260"/>
      <c r="F1" s="260"/>
      <c r="G1" s="260"/>
      <c r="H1" s="260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82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60" t="s">
        <v>23</v>
      </c>
      <c r="B3" s="260"/>
      <c r="C3" s="260"/>
      <c r="D3" s="260"/>
      <c r="E3" s="260"/>
      <c r="F3" s="260"/>
      <c r="G3" s="260"/>
      <c r="H3" s="260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82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60" t="s">
        <v>24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82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59" t="s">
        <v>3</v>
      </c>
      <c r="B7" s="259"/>
      <c r="C7" s="54" t="s">
        <v>576</v>
      </c>
      <c r="D7" s="54" t="s">
        <v>577</v>
      </c>
      <c r="E7" s="54" t="s">
        <v>578</v>
      </c>
      <c r="F7" s="54" t="s">
        <v>579</v>
      </c>
      <c r="G7" s="54" t="s">
        <v>260</v>
      </c>
      <c r="H7" s="167" t="s">
        <v>597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58">
        <v>1</v>
      </c>
      <c r="B8" s="258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8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0"/>
      <c r="N9" s="170"/>
      <c r="O9" s="170"/>
    </row>
    <row r="10" spans="1:15" s="34" customFormat="1" x14ac:dyDescent="0.2">
      <c r="A10" s="204"/>
      <c r="B10" s="206" t="s">
        <v>25</v>
      </c>
      <c r="C10" s="197">
        <f>+C11+C70</f>
        <v>8950198.7599999998</v>
      </c>
      <c r="D10" s="207">
        <f>+D11+D70</f>
        <v>9358922</v>
      </c>
      <c r="E10" s="207">
        <f>+E11+E70</f>
        <v>0</v>
      </c>
      <c r="F10" s="197">
        <f>+F11+F70</f>
        <v>9089051.7999999989</v>
      </c>
      <c r="G10" s="197">
        <f>+F10/C10*100</f>
        <v>101.55139616139653</v>
      </c>
      <c r="H10" s="197">
        <f>+F10/D10*100</f>
        <v>97.116439265120476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8" t="s">
        <v>30</v>
      </c>
      <c r="B11" s="199" t="s">
        <v>31</v>
      </c>
      <c r="C11" s="200">
        <f>+C12+C34+C45+C51+C58+C65</f>
        <v>8950117.1600000001</v>
      </c>
      <c r="D11" s="201">
        <f>+D12+D34+D45+D51+D58+D65</f>
        <v>9358652</v>
      </c>
      <c r="E11" s="201">
        <f>+E12+E34+E45+E51+E58+E65</f>
        <v>0</v>
      </c>
      <c r="F11" s="200">
        <f>+F12+F34+F45+F51+F58+F65</f>
        <v>9088488.3499999996</v>
      </c>
      <c r="G11" s="202">
        <f>+F11/C11*100</f>
        <v>101.54602657737722</v>
      </c>
      <c r="H11" s="202">
        <f>+F11/D11*100</f>
        <v>97.113220472350065</v>
      </c>
      <c r="I11" s="171"/>
      <c r="J11" s="171"/>
      <c r="K11" s="171"/>
      <c r="L11" s="171"/>
      <c r="M11" s="171"/>
      <c r="N11" s="171"/>
      <c r="O11" s="171"/>
    </row>
    <row r="12" spans="1:15" x14ac:dyDescent="0.2">
      <c r="A12" s="186" t="s">
        <v>33</v>
      </c>
      <c r="B12" s="187" t="s">
        <v>34</v>
      </c>
      <c r="C12" s="183">
        <f>+C13+C15+C20+C23+C26+C29</f>
        <v>911118.3</v>
      </c>
      <c r="D12" s="161">
        <v>659978</v>
      </c>
      <c r="E12" s="161"/>
      <c r="F12" s="183">
        <f>+F13+F15+F20+F23+F26+F29</f>
        <v>770003.39</v>
      </c>
      <c r="G12" s="183">
        <f>+F12/C12*100</f>
        <v>84.511900375615326</v>
      </c>
      <c r="H12" s="183">
        <f>+F12/D12*100</f>
        <v>116.67106933867493</v>
      </c>
      <c r="I12" s="174"/>
      <c r="J12" s="174"/>
      <c r="K12" s="174"/>
      <c r="L12" s="174"/>
      <c r="M12" s="174"/>
      <c r="N12" s="174"/>
      <c r="O12" s="174"/>
    </row>
    <row r="13" spans="1:15" x14ac:dyDescent="0.2">
      <c r="A13" s="184" t="s">
        <v>262</v>
      </c>
      <c r="B13" s="185" t="s">
        <v>263</v>
      </c>
      <c r="C13" s="183">
        <f>+C14</f>
        <v>0</v>
      </c>
      <c r="D13" s="181"/>
      <c r="E13" s="181"/>
      <c r="F13" s="183">
        <f>+F14</f>
        <v>0</v>
      </c>
      <c r="G13" s="183">
        <v>0</v>
      </c>
      <c r="H13" s="183"/>
      <c r="I13" s="174"/>
      <c r="J13" s="174"/>
      <c r="K13" s="174"/>
      <c r="L13" s="174"/>
      <c r="M13" s="174"/>
      <c r="N13" s="174"/>
      <c r="O13" s="174"/>
    </row>
    <row r="14" spans="1:15" x14ac:dyDescent="0.2">
      <c r="A14" s="53" t="s">
        <v>264</v>
      </c>
      <c r="B14" s="51" t="s">
        <v>265</v>
      </c>
      <c r="C14" s="47"/>
      <c r="D14" s="180"/>
      <c r="E14" s="180"/>
      <c r="F14" s="47"/>
      <c r="G14" s="179">
        <v>0</v>
      </c>
      <c r="H14" s="183"/>
      <c r="I14" s="49"/>
      <c r="J14" s="49"/>
      <c r="K14" s="49"/>
      <c r="L14" s="49"/>
      <c r="M14" s="50"/>
      <c r="N14" s="50"/>
      <c r="O14" s="50"/>
    </row>
    <row r="15" spans="1:15" x14ac:dyDescent="0.2">
      <c r="A15" s="184" t="s">
        <v>35</v>
      </c>
      <c r="B15" s="185" t="s">
        <v>36</v>
      </c>
      <c r="C15" s="183">
        <f>SUM(C16:C19)</f>
        <v>334897.78000000003</v>
      </c>
      <c r="D15" s="181"/>
      <c r="E15" s="181"/>
      <c r="F15" s="183">
        <f>SUM(F16:F19)</f>
        <v>74492.350000000006</v>
      </c>
      <c r="G15" s="183">
        <f t="shared" ref="G13:G72" si="0">+F15/C15*100</f>
        <v>22.243309585390502</v>
      </c>
      <c r="H15" s="183"/>
      <c r="I15" s="174"/>
      <c r="J15" s="174"/>
      <c r="K15" s="174"/>
      <c r="L15" s="174"/>
      <c r="M15" s="174"/>
      <c r="N15" s="174"/>
      <c r="O15" s="174"/>
    </row>
    <row r="16" spans="1:15" x14ac:dyDescent="0.2">
      <c r="A16" s="53" t="s">
        <v>266</v>
      </c>
      <c r="B16" s="51" t="s">
        <v>267</v>
      </c>
      <c r="C16" s="47"/>
      <c r="D16" s="180"/>
      <c r="E16" s="180"/>
      <c r="F16" s="47"/>
      <c r="G16" s="179">
        <v>0</v>
      </c>
      <c r="H16" s="183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80"/>
      <c r="E17" s="180"/>
      <c r="F17" s="52"/>
      <c r="G17" s="178">
        <v>0</v>
      </c>
      <c r="H17" s="183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334897.78000000003</v>
      </c>
      <c r="D18" s="180"/>
      <c r="E18" s="180"/>
      <c r="F18" s="47">
        <v>74492.350000000006</v>
      </c>
      <c r="G18" s="179">
        <f t="shared" si="0"/>
        <v>22.243309585390502</v>
      </c>
      <c r="H18" s="183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80"/>
      <c r="E19" s="180"/>
      <c r="F19" s="47"/>
      <c r="G19" s="179">
        <v>0</v>
      </c>
      <c r="H19" s="183"/>
      <c r="I19" s="49"/>
      <c r="J19" s="49"/>
      <c r="K19" s="49"/>
      <c r="L19" s="49"/>
      <c r="M19" s="50"/>
      <c r="N19" s="50"/>
      <c r="O19" s="50"/>
    </row>
    <row r="20" spans="1:15" x14ac:dyDescent="0.2">
      <c r="A20" s="184" t="s">
        <v>270</v>
      </c>
      <c r="B20" s="185" t="s">
        <v>271</v>
      </c>
      <c r="C20" s="183">
        <f>+C21+C22</f>
        <v>0</v>
      </c>
      <c r="D20" s="181"/>
      <c r="E20" s="181"/>
      <c r="F20" s="183">
        <f>+F21+F22</f>
        <v>0</v>
      </c>
      <c r="G20" s="183">
        <v>0</v>
      </c>
      <c r="H20" s="183"/>
      <c r="I20" s="174"/>
      <c r="J20" s="174"/>
      <c r="K20" s="174"/>
      <c r="L20" s="174"/>
      <c r="M20" s="174"/>
      <c r="N20" s="174"/>
      <c r="O20" s="174"/>
    </row>
    <row r="21" spans="1:15" x14ac:dyDescent="0.2">
      <c r="A21" s="53" t="s">
        <v>272</v>
      </c>
      <c r="B21" s="51" t="s">
        <v>273</v>
      </c>
      <c r="C21" s="47"/>
      <c r="D21" s="180"/>
      <c r="E21" s="180"/>
      <c r="F21" s="47"/>
      <c r="G21" s="179">
        <v>0</v>
      </c>
      <c r="H21" s="183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80"/>
      <c r="E22" s="180"/>
      <c r="F22" s="52"/>
      <c r="G22" s="178">
        <v>0</v>
      </c>
      <c r="H22" s="183"/>
      <c r="I22" s="49"/>
      <c r="J22" s="49"/>
      <c r="K22" s="49"/>
      <c r="L22" s="49"/>
      <c r="M22" s="50"/>
      <c r="N22" s="50"/>
      <c r="O22" s="50"/>
    </row>
    <row r="23" spans="1:15" x14ac:dyDescent="0.2">
      <c r="A23" s="184" t="s">
        <v>276</v>
      </c>
      <c r="B23" s="185" t="s">
        <v>277</v>
      </c>
      <c r="C23" s="183">
        <f>+C24+C25</f>
        <v>900</v>
      </c>
      <c r="D23" s="181"/>
      <c r="E23" s="181"/>
      <c r="F23" s="183">
        <f>+F24+F25</f>
        <v>700</v>
      </c>
      <c r="G23" s="183">
        <f t="shared" si="0"/>
        <v>77.777777777777786</v>
      </c>
      <c r="H23" s="183"/>
      <c r="I23" s="174"/>
      <c r="J23" s="174"/>
      <c r="K23" s="174"/>
      <c r="L23" s="174"/>
      <c r="M23" s="174"/>
      <c r="N23" s="174"/>
      <c r="O23" s="174"/>
    </row>
    <row r="24" spans="1:15" ht="25.5" x14ac:dyDescent="0.2">
      <c r="A24" s="53" t="s">
        <v>278</v>
      </c>
      <c r="B24" s="51" t="s">
        <v>279</v>
      </c>
      <c r="C24" s="47">
        <v>900</v>
      </c>
      <c r="D24" s="180"/>
      <c r="E24" s="180"/>
      <c r="F24" s="47">
        <v>700</v>
      </c>
      <c r="G24" s="179">
        <f t="shared" si="0"/>
        <v>77.777777777777786</v>
      </c>
      <c r="H24" s="183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80"/>
      <c r="E25" s="180"/>
      <c r="F25" s="47"/>
      <c r="G25" s="179">
        <v>0</v>
      </c>
      <c r="H25" s="183"/>
      <c r="I25" s="49"/>
      <c r="J25" s="49"/>
      <c r="K25" s="49"/>
      <c r="L25" s="49"/>
      <c r="M25" s="50"/>
      <c r="N25" s="50"/>
      <c r="O25" s="50"/>
    </row>
    <row r="26" spans="1:15" x14ac:dyDescent="0.2">
      <c r="A26" s="184" t="s">
        <v>282</v>
      </c>
      <c r="B26" s="185" t="s">
        <v>283</v>
      </c>
      <c r="C26" s="183">
        <f>+C27+C28</f>
        <v>8687.7800000000007</v>
      </c>
      <c r="D26" s="181"/>
      <c r="E26" s="181"/>
      <c r="F26" s="183">
        <f>+F27+F28</f>
        <v>0</v>
      </c>
      <c r="G26" s="183">
        <f t="shared" si="0"/>
        <v>0</v>
      </c>
      <c r="H26" s="183"/>
      <c r="I26" s="174"/>
      <c r="J26" s="174"/>
      <c r="K26" s="174"/>
      <c r="L26" s="174"/>
      <c r="M26" s="174"/>
      <c r="N26" s="174"/>
      <c r="O26" s="174"/>
    </row>
    <row r="27" spans="1:15" x14ac:dyDescent="0.2">
      <c r="A27" s="53" t="s">
        <v>284</v>
      </c>
      <c r="B27" s="51" t="s">
        <v>285</v>
      </c>
      <c r="C27" s="47">
        <v>8687.7800000000007</v>
      </c>
      <c r="D27" s="180"/>
      <c r="E27" s="180"/>
      <c r="F27" s="47"/>
      <c r="G27" s="179">
        <f t="shared" si="0"/>
        <v>0</v>
      </c>
      <c r="H27" s="183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80"/>
      <c r="E28" s="180"/>
      <c r="F28" s="47"/>
      <c r="G28" s="179">
        <v>0</v>
      </c>
      <c r="H28" s="183"/>
      <c r="I28" s="49"/>
      <c r="J28" s="49"/>
      <c r="K28" s="49"/>
      <c r="L28" s="49"/>
      <c r="M28" s="50"/>
      <c r="N28" s="50"/>
      <c r="O28" s="50"/>
    </row>
    <row r="29" spans="1:15" x14ac:dyDescent="0.2">
      <c r="A29" s="184" t="s">
        <v>288</v>
      </c>
      <c r="B29" s="185" t="s">
        <v>196</v>
      </c>
      <c r="C29" s="183">
        <f>SUM(C30:C33)</f>
        <v>566632.74</v>
      </c>
      <c r="D29" s="181"/>
      <c r="E29" s="181"/>
      <c r="F29" s="183">
        <f>SUM(F30:F33)</f>
        <v>694811.04</v>
      </c>
      <c r="G29" s="183">
        <f t="shared" si="0"/>
        <v>122.6210543358296</v>
      </c>
      <c r="H29" s="183"/>
      <c r="I29" s="174"/>
      <c r="J29" s="174"/>
      <c r="K29" s="174"/>
      <c r="L29" s="174"/>
      <c r="M29" s="174"/>
      <c r="N29" s="174"/>
      <c r="O29" s="174"/>
    </row>
    <row r="30" spans="1:15" x14ac:dyDescent="0.2">
      <c r="A30" s="53" t="s">
        <v>289</v>
      </c>
      <c r="B30" s="51" t="s">
        <v>198</v>
      </c>
      <c r="C30" s="47">
        <v>277687.31</v>
      </c>
      <c r="D30" s="181"/>
      <c r="E30" s="181"/>
      <c r="F30" s="47">
        <v>247436.42</v>
      </c>
      <c r="G30" s="179">
        <f t="shared" si="0"/>
        <v>89.106131641377502</v>
      </c>
      <c r="H30" s="183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81"/>
      <c r="E31" s="181"/>
      <c r="F31" s="47"/>
      <c r="G31" s="179">
        <v>0</v>
      </c>
      <c r="H31" s="183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288945.43</v>
      </c>
      <c r="D32" s="181"/>
      <c r="E32" s="181"/>
      <c r="F32" s="47">
        <v>447374.62</v>
      </c>
      <c r="G32" s="179">
        <f t="shared" si="0"/>
        <v>154.83014214829421</v>
      </c>
      <c r="H32" s="183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81"/>
      <c r="E33" s="181"/>
      <c r="F33" s="47"/>
      <c r="G33" s="179">
        <v>0</v>
      </c>
      <c r="H33" s="183"/>
      <c r="I33" s="50"/>
      <c r="J33" s="50"/>
      <c r="K33" s="50"/>
      <c r="L33" s="50"/>
      <c r="M33" s="50"/>
      <c r="N33" s="50"/>
      <c r="O33" s="50"/>
    </row>
    <row r="34" spans="1:15" x14ac:dyDescent="0.2">
      <c r="A34" s="186" t="s">
        <v>41</v>
      </c>
      <c r="B34" s="187" t="s">
        <v>42</v>
      </c>
      <c r="C34" s="183">
        <f>+C35+C42</f>
        <v>80.790000000000006</v>
      </c>
      <c r="D34" s="161">
        <v>200</v>
      </c>
      <c r="E34" s="161"/>
      <c r="F34" s="183">
        <f>+F35+F42</f>
        <v>162.63</v>
      </c>
      <c r="G34" s="183">
        <f>+F34/C34*100</f>
        <v>201.29966580022275</v>
      </c>
      <c r="H34" s="183">
        <f>+F34/D34*100</f>
        <v>81.314999999999998</v>
      </c>
      <c r="I34" s="174"/>
      <c r="J34" s="174"/>
      <c r="K34" s="174"/>
      <c r="L34" s="174"/>
      <c r="M34" s="174"/>
      <c r="N34" s="174"/>
      <c r="O34" s="174"/>
    </row>
    <row r="35" spans="1:15" x14ac:dyDescent="0.2">
      <c r="A35" s="184" t="s">
        <v>43</v>
      </c>
      <c r="B35" s="185" t="s">
        <v>44</v>
      </c>
      <c r="C35" s="183">
        <f>SUM(C36:C41)</f>
        <v>80.790000000000006</v>
      </c>
      <c r="D35" s="181"/>
      <c r="E35" s="181"/>
      <c r="F35" s="183">
        <f>SUM(F36:F41)</f>
        <v>162.63</v>
      </c>
      <c r="G35" s="183">
        <f t="shared" si="0"/>
        <v>201.29966580022275</v>
      </c>
      <c r="H35" s="183"/>
      <c r="I35" s="174"/>
      <c r="J35" s="174"/>
      <c r="K35" s="174"/>
      <c r="L35" s="174"/>
      <c r="M35" s="174"/>
      <c r="N35" s="174"/>
      <c r="O35" s="174"/>
    </row>
    <row r="36" spans="1:15" x14ac:dyDescent="0.2">
      <c r="A36" s="53" t="s">
        <v>294</v>
      </c>
      <c r="B36" s="51" t="s">
        <v>295</v>
      </c>
      <c r="C36" s="47">
        <v>80.790000000000006</v>
      </c>
      <c r="D36" s="181"/>
      <c r="E36" s="181"/>
      <c r="F36" s="47">
        <v>162.63</v>
      </c>
      <c r="G36" s="179">
        <f t="shared" si="0"/>
        <v>201.29966580022275</v>
      </c>
      <c r="H36" s="183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81"/>
      <c r="E37" s="181"/>
      <c r="F37" s="47"/>
      <c r="G37" s="179">
        <v>0</v>
      </c>
      <c r="H37" s="183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81"/>
      <c r="E38" s="181"/>
      <c r="F38" s="47"/>
      <c r="G38" s="179">
        <v>0</v>
      </c>
      <c r="H38" s="183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81"/>
      <c r="E39" s="181"/>
      <c r="F39" s="47"/>
      <c r="G39" s="179">
        <v>0</v>
      </c>
      <c r="H39" s="183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81"/>
      <c r="E40" s="181"/>
      <c r="F40" s="47"/>
      <c r="G40" s="179">
        <v>0</v>
      </c>
      <c r="H40" s="183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81"/>
      <c r="E41" s="181"/>
      <c r="F41" s="47"/>
      <c r="G41" s="179">
        <v>0</v>
      </c>
      <c r="H41" s="183"/>
      <c r="I41" s="50"/>
      <c r="J41" s="50"/>
      <c r="K41" s="50"/>
      <c r="L41" s="50"/>
      <c r="M41" s="50"/>
      <c r="N41" s="50"/>
      <c r="O41" s="50"/>
    </row>
    <row r="42" spans="1:15" x14ac:dyDescent="0.2">
      <c r="A42" s="184" t="s">
        <v>304</v>
      </c>
      <c r="B42" s="185" t="s">
        <v>305</v>
      </c>
      <c r="C42" s="183">
        <f>+C43+C44</f>
        <v>0</v>
      </c>
      <c r="D42" s="181"/>
      <c r="E42" s="181"/>
      <c r="F42" s="183">
        <f>+F43+F44</f>
        <v>0</v>
      </c>
      <c r="G42" s="183">
        <v>0</v>
      </c>
      <c r="H42" s="183"/>
      <c r="I42" s="174"/>
      <c r="J42" s="174"/>
      <c r="K42" s="174"/>
      <c r="L42" s="174"/>
      <c r="M42" s="174"/>
      <c r="N42" s="174"/>
      <c r="O42" s="174"/>
    </row>
    <row r="43" spans="1:15" x14ac:dyDescent="0.2">
      <c r="A43" s="53" t="s">
        <v>306</v>
      </c>
      <c r="B43" s="51" t="s">
        <v>307</v>
      </c>
      <c r="C43" s="47"/>
      <c r="D43" s="181"/>
      <c r="E43" s="181"/>
      <c r="F43" s="47"/>
      <c r="G43" s="179">
        <v>0</v>
      </c>
      <c r="H43" s="183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81"/>
      <c r="E44" s="181"/>
      <c r="F44" s="47"/>
      <c r="G44" s="179">
        <v>0</v>
      </c>
      <c r="H44" s="183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6" t="s">
        <v>47</v>
      </c>
      <c r="B45" s="187" t="s">
        <v>48</v>
      </c>
      <c r="C45" s="183">
        <f>+C46+C48</f>
        <v>642940.79</v>
      </c>
      <c r="D45" s="161">
        <v>851400</v>
      </c>
      <c r="E45" s="161"/>
      <c r="F45" s="183">
        <f>+F46+F48</f>
        <v>586854.93000000005</v>
      </c>
      <c r="G45" s="183">
        <f>+F45/C45*100</f>
        <v>91.276667949470124</v>
      </c>
      <c r="H45" s="183">
        <f>+F45/D45*100</f>
        <v>68.928227625088098</v>
      </c>
      <c r="I45" s="174"/>
      <c r="J45" s="174"/>
      <c r="K45" s="174"/>
      <c r="L45" s="174"/>
      <c r="M45" s="174"/>
      <c r="N45" s="174"/>
      <c r="O45" s="174"/>
    </row>
    <row r="46" spans="1:15" x14ac:dyDescent="0.2">
      <c r="A46" s="184" t="s">
        <v>310</v>
      </c>
      <c r="B46" s="185" t="s">
        <v>311</v>
      </c>
      <c r="C46" s="183">
        <f>+C47</f>
        <v>0</v>
      </c>
      <c r="D46" s="181"/>
      <c r="E46" s="181"/>
      <c r="F46" s="183">
        <f>+F47</f>
        <v>0</v>
      </c>
      <c r="G46" s="183">
        <v>0</v>
      </c>
      <c r="H46" s="183"/>
      <c r="I46" s="174"/>
      <c r="J46" s="174"/>
      <c r="K46" s="174"/>
      <c r="L46" s="174"/>
      <c r="M46" s="174"/>
      <c r="N46" s="174"/>
      <c r="O46" s="174"/>
    </row>
    <row r="47" spans="1:15" x14ac:dyDescent="0.2">
      <c r="A47" s="53" t="s">
        <v>312</v>
      </c>
      <c r="B47" s="51" t="s">
        <v>313</v>
      </c>
      <c r="C47" s="47"/>
      <c r="D47" s="181"/>
      <c r="E47" s="181"/>
      <c r="F47" s="47"/>
      <c r="G47" s="179">
        <v>0</v>
      </c>
      <c r="H47" s="183"/>
      <c r="I47" s="50"/>
      <c r="J47" s="50"/>
      <c r="K47" s="50"/>
      <c r="L47" s="50"/>
      <c r="M47" s="50"/>
      <c r="N47" s="50"/>
      <c r="O47" s="50"/>
    </row>
    <row r="48" spans="1:15" x14ac:dyDescent="0.2">
      <c r="A48" s="184" t="s">
        <v>49</v>
      </c>
      <c r="B48" s="185" t="s">
        <v>50</v>
      </c>
      <c r="C48" s="183">
        <f>+C49+C50</f>
        <v>642940.79</v>
      </c>
      <c r="D48" s="181"/>
      <c r="E48" s="181"/>
      <c r="F48" s="183">
        <f>+F49+F50</f>
        <v>586854.93000000005</v>
      </c>
      <c r="G48" s="183">
        <f t="shared" si="0"/>
        <v>91.276667949470124</v>
      </c>
      <c r="H48" s="183"/>
      <c r="I48" s="174"/>
      <c r="J48" s="174"/>
      <c r="K48" s="174"/>
      <c r="L48" s="174"/>
      <c r="M48" s="174"/>
      <c r="N48" s="174"/>
      <c r="O48" s="174"/>
    </row>
    <row r="49" spans="1:15" x14ac:dyDescent="0.2">
      <c r="A49" s="53" t="s">
        <v>314</v>
      </c>
      <c r="B49" s="51" t="s">
        <v>315</v>
      </c>
      <c r="C49" s="47"/>
      <c r="D49" s="181"/>
      <c r="E49" s="181"/>
      <c r="F49" s="47"/>
      <c r="G49" s="179">
        <v>0</v>
      </c>
      <c r="H49" s="183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642940.79</v>
      </c>
      <c r="D50" s="181"/>
      <c r="E50" s="181"/>
      <c r="F50" s="47">
        <v>586854.93000000005</v>
      </c>
      <c r="G50" s="179">
        <f t="shared" si="0"/>
        <v>91.276667949470124</v>
      </c>
      <c r="H50" s="183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6" t="s">
        <v>316</v>
      </c>
      <c r="B51" s="187" t="s">
        <v>317</v>
      </c>
      <c r="C51" s="183">
        <f>+C52+C55</f>
        <v>455147.29000000004</v>
      </c>
      <c r="D51" s="161">
        <v>610927</v>
      </c>
      <c r="E51" s="161"/>
      <c r="F51" s="183">
        <f>+F52+F55</f>
        <v>596441.97</v>
      </c>
      <c r="G51" s="183">
        <f>+F51/C51*100</f>
        <v>131.0437265264174</v>
      </c>
      <c r="H51" s="183">
        <f>+F51/D51*100</f>
        <v>97.629008048424765</v>
      </c>
      <c r="I51" s="174"/>
      <c r="J51" s="174"/>
      <c r="K51" s="174"/>
      <c r="L51" s="174"/>
      <c r="M51" s="174"/>
      <c r="N51" s="174"/>
      <c r="O51" s="174"/>
    </row>
    <row r="52" spans="1:15" x14ac:dyDescent="0.2">
      <c r="A52" s="184" t="s">
        <v>318</v>
      </c>
      <c r="B52" s="185" t="s">
        <v>319</v>
      </c>
      <c r="C52" s="183">
        <f>+C53+C54</f>
        <v>237509.59000000003</v>
      </c>
      <c r="D52" s="181"/>
      <c r="E52" s="181"/>
      <c r="F52" s="183">
        <f>+F53+F54</f>
        <v>261580.87000000002</v>
      </c>
      <c r="G52" s="183">
        <f t="shared" si="0"/>
        <v>110.1348665542305</v>
      </c>
      <c r="H52" s="183"/>
      <c r="I52" s="174"/>
      <c r="J52" s="174"/>
      <c r="K52" s="174"/>
      <c r="L52" s="174"/>
      <c r="M52" s="174"/>
      <c r="N52" s="174"/>
      <c r="O52" s="174"/>
    </row>
    <row r="53" spans="1:15" x14ac:dyDescent="0.2">
      <c r="A53" s="53" t="s">
        <v>320</v>
      </c>
      <c r="B53" s="51" t="s">
        <v>321</v>
      </c>
      <c r="C53" s="47">
        <v>4616.17</v>
      </c>
      <c r="D53" s="181"/>
      <c r="E53" s="181"/>
      <c r="F53" s="47">
        <v>4467.6400000000003</v>
      </c>
      <c r="G53" s="179">
        <f t="shared" si="0"/>
        <v>96.782397528687198</v>
      </c>
      <c r="H53" s="183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232893.42</v>
      </c>
      <c r="D54" s="181"/>
      <c r="E54" s="181"/>
      <c r="F54" s="47">
        <v>257113.23</v>
      </c>
      <c r="G54" s="179">
        <f t="shared" si="0"/>
        <v>110.39952524206136</v>
      </c>
      <c r="H54" s="183"/>
      <c r="I54" s="50"/>
      <c r="J54" s="50"/>
      <c r="K54" s="50"/>
      <c r="L54" s="50"/>
      <c r="M54" s="50"/>
      <c r="N54" s="50"/>
      <c r="O54" s="50"/>
    </row>
    <row r="55" spans="1:15" x14ac:dyDescent="0.2">
      <c r="A55" s="184" t="s">
        <v>324</v>
      </c>
      <c r="B55" s="185" t="s">
        <v>325</v>
      </c>
      <c r="C55" s="183">
        <f>+C56+C57</f>
        <v>217637.7</v>
      </c>
      <c r="D55" s="181"/>
      <c r="E55" s="181"/>
      <c r="F55" s="183">
        <f>+F56+F57</f>
        <v>334861.09999999998</v>
      </c>
      <c r="G55" s="183">
        <f t="shared" si="0"/>
        <v>153.86171605379027</v>
      </c>
      <c r="H55" s="183"/>
      <c r="I55" s="174"/>
      <c r="J55" s="174"/>
      <c r="K55" s="174"/>
      <c r="L55" s="174"/>
      <c r="M55" s="174"/>
      <c r="N55" s="174"/>
      <c r="O55" s="174"/>
    </row>
    <row r="56" spans="1:15" x14ac:dyDescent="0.2">
      <c r="A56" s="53" t="s">
        <v>326</v>
      </c>
      <c r="B56" s="51" t="s">
        <v>212</v>
      </c>
      <c r="C56" s="47">
        <v>217637.7</v>
      </c>
      <c r="D56" s="181"/>
      <c r="E56" s="181"/>
      <c r="F56" s="47">
        <v>334861.09999999998</v>
      </c>
      <c r="G56" s="179">
        <f t="shared" si="0"/>
        <v>153.86171605379027</v>
      </c>
      <c r="H56" s="183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181"/>
      <c r="E57" s="181"/>
      <c r="F57" s="47"/>
      <c r="G57" s="179">
        <v>0</v>
      </c>
      <c r="H57" s="183"/>
      <c r="I57" s="50"/>
      <c r="J57" s="50"/>
      <c r="K57" s="50"/>
      <c r="L57" s="50"/>
      <c r="M57" s="50"/>
      <c r="N57" s="50"/>
      <c r="O57" s="50"/>
    </row>
    <row r="58" spans="1:15" x14ac:dyDescent="0.2">
      <c r="A58" s="186">
        <v>67</v>
      </c>
      <c r="B58" s="187" t="s">
        <v>548</v>
      </c>
      <c r="C58" s="183">
        <f>+C59+C63</f>
        <v>6940829.9900000002</v>
      </c>
      <c r="D58" s="161">
        <v>7236147</v>
      </c>
      <c r="E58" s="161"/>
      <c r="F58" s="183">
        <f>+F59+F63</f>
        <v>7133905.4299999997</v>
      </c>
      <c r="G58" s="183">
        <f>+F58/C58*100</f>
        <v>102.78173417701014</v>
      </c>
      <c r="H58" s="183">
        <f>+F58/D58*100</f>
        <v>98.587071683314335</v>
      </c>
      <c r="I58" s="174"/>
      <c r="J58" s="174"/>
      <c r="K58" s="174"/>
      <c r="L58" s="174"/>
      <c r="M58" s="174"/>
      <c r="N58" s="174"/>
      <c r="O58" s="174"/>
    </row>
    <row r="59" spans="1:15" x14ac:dyDescent="0.2">
      <c r="A59" s="184">
        <v>671</v>
      </c>
      <c r="B59" s="185" t="s">
        <v>548</v>
      </c>
      <c r="C59" s="183">
        <f>+C60+C61+C62</f>
        <v>6940829.9900000002</v>
      </c>
      <c r="D59" s="181"/>
      <c r="E59" s="181"/>
      <c r="F59" s="183">
        <f>+F60+F61+F62</f>
        <v>7133905.4299999997</v>
      </c>
      <c r="G59" s="183">
        <f t="shared" si="0"/>
        <v>102.78173417701014</v>
      </c>
      <c r="H59" s="183"/>
      <c r="I59" s="174"/>
      <c r="J59" s="174"/>
      <c r="K59" s="174"/>
      <c r="L59" s="174"/>
      <c r="M59" s="174"/>
      <c r="N59" s="174"/>
      <c r="O59" s="174"/>
    </row>
    <row r="60" spans="1:15" s="226" customFormat="1" x14ac:dyDescent="0.2">
      <c r="A60" s="176">
        <v>6711</v>
      </c>
      <c r="B60" s="175" t="s">
        <v>567</v>
      </c>
      <c r="C60" s="223">
        <v>6377959.7800000003</v>
      </c>
      <c r="D60" s="224"/>
      <c r="E60" s="224"/>
      <c r="F60" s="223">
        <v>7133905.4299999997</v>
      </c>
      <c r="G60" s="223">
        <f t="shared" si="0"/>
        <v>111.85246812578676</v>
      </c>
      <c r="H60" s="225"/>
      <c r="I60" s="174"/>
      <c r="J60" s="174"/>
      <c r="K60" s="174"/>
      <c r="L60" s="174"/>
      <c r="M60" s="174"/>
      <c r="N60" s="174"/>
      <c r="O60" s="174"/>
    </row>
    <row r="61" spans="1:15" s="226" customFormat="1" ht="25.5" x14ac:dyDescent="0.2">
      <c r="A61" s="176">
        <v>6712</v>
      </c>
      <c r="B61" s="175" t="s">
        <v>568</v>
      </c>
      <c r="C61" s="223">
        <v>562870.21</v>
      </c>
      <c r="D61" s="224"/>
      <c r="E61" s="224"/>
      <c r="F61" s="223"/>
      <c r="G61" s="223">
        <f t="shared" si="0"/>
        <v>0</v>
      </c>
      <c r="H61" s="225"/>
      <c r="I61" s="174"/>
      <c r="J61" s="174"/>
      <c r="K61" s="174"/>
      <c r="L61" s="174"/>
      <c r="M61" s="174"/>
      <c r="N61" s="174"/>
      <c r="O61" s="174"/>
    </row>
    <row r="62" spans="1:15" s="226" customFormat="1" ht="25.5" x14ac:dyDescent="0.2">
      <c r="A62" s="176">
        <v>6714</v>
      </c>
      <c r="B62" s="175" t="s">
        <v>569</v>
      </c>
      <c r="C62" s="223"/>
      <c r="D62" s="224"/>
      <c r="E62" s="224"/>
      <c r="F62" s="223"/>
      <c r="G62" s="223">
        <v>0</v>
      </c>
      <c r="H62" s="225"/>
      <c r="I62" s="174"/>
      <c r="J62" s="174"/>
      <c r="K62" s="174"/>
      <c r="L62" s="174"/>
      <c r="M62" s="174"/>
      <c r="N62" s="174"/>
      <c r="O62" s="174"/>
    </row>
    <row r="63" spans="1:15" x14ac:dyDescent="0.2">
      <c r="A63" s="184">
        <v>673</v>
      </c>
      <c r="B63" s="185" t="s">
        <v>556</v>
      </c>
      <c r="C63" s="183">
        <f>+C64</f>
        <v>0</v>
      </c>
      <c r="D63" s="181"/>
      <c r="E63" s="181"/>
      <c r="F63" s="183">
        <f>+F64</f>
        <v>0</v>
      </c>
      <c r="G63" s="183">
        <v>0</v>
      </c>
      <c r="H63" s="183"/>
      <c r="I63" s="174"/>
      <c r="J63" s="174"/>
      <c r="K63" s="174"/>
      <c r="L63" s="174"/>
      <c r="M63" s="174"/>
      <c r="N63" s="174"/>
      <c r="O63" s="174"/>
    </row>
    <row r="64" spans="1:15" x14ac:dyDescent="0.2">
      <c r="A64" s="176">
        <v>6731</v>
      </c>
      <c r="B64" s="175" t="s">
        <v>556</v>
      </c>
      <c r="C64" s="179"/>
      <c r="D64" s="181"/>
      <c r="E64" s="181"/>
      <c r="F64" s="179"/>
      <c r="G64" s="179">
        <v>0</v>
      </c>
      <c r="H64" s="183"/>
      <c r="I64" s="174"/>
      <c r="J64" s="174"/>
      <c r="K64" s="174"/>
      <c r="L64" s="174"/>
      <c r="M64" s="174"/>
      <c r="N64" s="174"/>
      <c r="O64" s="174"/>
    </row>
    <row r="65" spans="1:15" x14ac:dyDescent="0.2">
      <c r="A65" s="186" t="s">
        <v>328</v>
      </c>
      <c r="B65" s="187" t="s">
        <v>329</v>
      </c>
      <c r="C65" s="183">
        <f>+C66+C68</f>
        <v>0</v>
      </c>
      <c r="D65" s="161"/>
      <c r="E65" s="161"/>
      <c r="F65" s="183">
        <f>+F66+F68</f>
        <v>1120</v>
      </c>
      <c r="G65" s="183">
        <v>0</v>
      </c>
      <c r="H65" s="183" t="e">
        <f>+F65/D65*100</f>
        <v>#DIV/0!</v>
      </c>
      <c r="I65" s="174"/>
      <c r="J65" s="174"/>
      <c r="K65" s="174"/>
      <c r="L65" s="174"/>
      <c r="M65" s="174"/>
      <c r="N65" s="174"/>
      <c r="O65" s="174"/>
    </row>
    <row r="66" spans="1:15" x14ac:dyDescent="0.2">
      <c r="A66" s="184" t="s">
        <v>330</v>
      </c>
      <c r="B66" s="185" t="s">
        <v>331</v>
      </c>
      <c r="C66" s="183">
        <f>+C67</f>
        <v>0</v>
      </c>
      <c r="D66" s="181"/>
      <c r="E66" s="181"/>
      <c r="F66" s="183">
        <f>+F67</f>
        <v>0</v>
      </c>
      <c r="G66" s="183">
        <v>0</v>
      </c>
      <c r="H66" s="183"/>
      <c r="I66" s="174"/>
      <c r="J66" s="174"/>
      <c r="K66" s="174"/>
      <c r="L66" s="174"/>
      <c r="M66" s="174"/>
      <c r="N66" s="174"/>
      <c r="O66" s="174"/>
    </row>
    <row r="67" spans="1:15" x14ac:dyDescent="0.2">
      <c r="A67" s="53" t="s">
        <v>332</v>
      </c>
      <c r="B67" s="51" t="s">
        <v>333</v>
      </c>
      <c r="C67" s="47"/>
      <c r="D67" s="181"/>
      <c r="E67" s="181"/>
      <c r="F67" s="47"/>
      <c r="G67" s="179">
        <v>0</v>
      </c>
      <c r="H67" s="183"/>
      <c r="I67" s="50"/>
      <c r="J67" s="50"/>
      <c r="K67" s="50"/>
      <c r="L67" s="50"/>
      <c r="M67" s="50"/>
      <c r="N67" s="50"/>
      <c r="O67" s="50"/>
    </row>
    <row r="68" spans="1:15" x14ac:dyDescent="0.2">
      <c r="A68" s="184" t="s">
        <v>334</v>
      </c>
      <c r="B68" s="185" t="s">
        <v>335</v>
      </c>
      <c r="C68" s="183">
        <f>+C69</f>
        <v>0</v>
      </c>
      <c r="D68" s="181"/>
      <c r="E68" s="181"/>
      <c r="F68" s="183">
        <f>+F69</f>
        <v>1120</v>
      </c>
      <c r="G68" s="183">
        <v>0</v>
      </c>
      <c r="H68" s="183"/>
      <c r="I68" s="174"/>
      <c r="J68" s="174"/>
      <c r="K68" s="174"/>
      <c r="L68" s="174"/>
      <c r="M68" s="174"/>
      <c r="N68" s="174"/>
      <c r="O68" s="174"/>
    </row>
    <row r="69" spans="1:15" x14ac:dyDescent="0.2">
      <c r="A69" s="53" t="s">
        <v>336</v>
      </c>
      <c r="B69" s="51" t="s">
        <v>335</v>
      </c>
      <c r="C69" s="47"/>
      <c r="D69" s="181"/>
      <c r="E69" s="181"/>
      <c r="F69" s="47">
        <v>1120</v>
      </c>
      <c r="G69" s="179">
        <v>0</v>
      </c>
      <c r="H69" s="183"/>
      <c r="I69" s="50"/>
      <c r="J69" s="50"/>
      <c r="K69" s="50"/>
      <c r="L69" s="50"/>
      <c r="M69" s="50"/>
      <c r="N69" s="50"/>
      <c r="O69" s="50"/>
    </row>
    <row r="70" spans="1:15" x14ac:dyDescent="0.2">
      <c r="A70" s="198" t="s">
        <v>337</v>
      </c>
      <c r="B70" s="199" t="s">
        <v>338</v>
      </c>
      <c r="C70" s="200">
        <f>+C71+C76</f>
        <v>81.599999999999994</v>
      </c>
      <c r="D70" s="201">
        <f>+D71+D76</f>
        <v>270</v>
      </c>
      <c r="E70" s="201">
        <f>+E71+E76</f>
        <v>0</v>
      </c>
      <c r="F70" s="200">
        <f>+F71+F76</f>
        <v>563.45000000000005</v>
      </c>
      <c r="G70" s="202">
        <f>+F70/C70*100</f>
        <v>690.50245098039227</v>
      </c>
      <c r="H70" s="202">
        <f>+F70/D70*100</f>
        <v>208.68518518518519</v>
      </c>
      <c r="I70" s="171"/>
      <c r="J70" s="171"/>
      <c r="K70" s="171"/>
      <c r="L70" s="171"/>
      <c r="M70" s="171"/>
      <c r="N70" s="171"/>
      <c r="O70" s="171"/>
    </row>
    <row r="71" spans="1:15" x14ac:dyDescent="0.2">
      <c r="A71" s="186" t="s">
        <v>339</v>
      </c>
      <c r="B71" s="187" t="s">
        <v>340</v>
      </c>
      <c r="C71" s="183">
        <f>+C72+C74</f>
        <v>0</v>
      </c>
      <c r="D71" s="161"/>
      <c r="E71" s="161"/>
      <c r="F71" s="183">
        <f>+F72+F74</f>
        <v>0</v>
      </c>
      <c r="G71" s="183">
        <v>0</v>
      </c>
      <c r="H71" s="183">
        <v>0</v>
      </c>
      <c r="I71" s="174"/>
      <c r="J71" s="174"/>
      <c r="K71" s="174"/>
      <c r="L71" s="174"/>
      <c r="M71" s="174"/>
      <c r="N71" s="174"/>
      <c r="O71" s="174"/>
    </row>
    <row r="72" spans="1:15" x14ac:dyDescent="0.2">
      <c r="A72" s="184" t="s">
        <v>341</v>
      </c>
      <c r="B72" s="185" t="s">
        <v>342</v>
      </c>
      <c r="C72" s="183">
        <f>+C73</f>
        <v>0</v>
      </c>
      <c r="D72" s="181"/>
      <c r="E72" s="181"/>
      <c r="F72" s="183">
        <f>+F73</f>
        <v>0</v>
      </c>
      <c r="G72" s="183">
        <v>0</v>
      </c>
      <c r="H72" s="183"/>
      <c r="I72" s="174"/>
      <c r="J72" s="174"/>
      <c r="K72" s="174"/>
      <c r="L72" s="174"/>
      <c r="M72" s="174"/>
      <c r="N72" s="174"/>
      <c r="O72" s="174"/>
    </row>
    <row r="73" spans="1:15" x14ac:dyDescent="0.2">
      <c r="A73" s="53" t="s">
        <v>343</v>
      </c>
      <c r="B73" s="51" t="s">
        <v>344</v>
      </c>
      <c r="C73" s="47"/>
      <c r="D73" s="181"/>
      <c r="E73" s="181"/>
      <c r="F73" s="47"/>
      <c r="G73" s="179">
        <v>0</v>
      </c>
      <c r="H73" s="183"/>
      <c r="I73" s="50"/>
      <c r="J73" s="50"/>
      <c r="K73" s="50"/>
      <c r="L73" s="50"/>
      <c r="M73" s="50"/>
      <c r="N73" s="50"/>
      <c r="O73" s="50"/>
    </row>
    <row r="74" spans="1:15" x14ac:dyDescent="0.2">
      <c r="A74" s="184" t="s">
        <v>345</v>
      </c>
      <c r="B74" s="185" t="s">
        <v>346</v>
      </c>
      <c r="C74" s="183">
        <f>+C75</f>
        <v>0</v>
      </c>
      <c r="D74" s="181"/>
      <c r="E74" s="181"/>
      <c r="F74" s="183">
        <f>+F75</f>
        <v>0</v>
      </c>
      <c r="G74" s="183">
        <v>0</v>
      </c>
      <c r="H74" s="183"/>
      <c r="I74" s="174"/>
      <c r="J74" s="174"/>
      <c r="K74" s="174"/>
      <c r="L74" s="174"/>
      <c r="M74" s="174"/>
      <c r="N74" s="174"/>
      <c r="O74" s="174"/>
    </row>
    <row r="75" spans="1:15" x14ac:dyDescent="0.2">
      <c r="A75" s="53" t="s">
        <v>347</v>
      </c>
      <c r="B75" s="51" t="s">
        <v>348</v>
      </c>
      <c r="C75" s="47"/>
      <c r="D75" s="181"/>
      <c r="E75" s="181"/>
      <c r="F75" s="47"/>
      <c r="G75" s="179">
        <v>0</v>
      </c>
      <c r="H75" s="183"/>
      <c r="I75" s="50"/>
      <c r="J75" s="50"/>
      <c r="K75" s="50"/>
      <c r="L75" s="50"/>
      <c r="M75" s="50"/>
      <c r="N75" s="50"/>
      <c r="O75" s="50"/>
    </row>
    <row r="76" spans="1:15" x14ac:dyDescent="0.2">
      <c r="A76" s="186" t="s">
        <v>349</v>
      </c>
      <c r="B76" s="187" t="s">
        <v>350</v>
      </c>
      <c r="C76" s="183">
        <f>+C77+C80+C84+C87</f>
        <v>81.599999999999994</v>
      </c>
      <c r="D76" s="48">
        <v>270</v>
      </c>
      <c r="E76" s="48"/>
      <c r="F76" s="183">
        <f>+F77+F80+F84+F87</f>
        <v>563.45000000000005</v>
      </c>
      <c r="G76" s="183">
        <f>+F76/C76*100</f>
        <v>690.50245098039227</v>
      </c>
      <c r="H76" s="183">
        <f>+F76/D76*100</f>
        <v>208.68518518518519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4" t="s">
        <v>351</v>
      </c>
      <c r="B77" s="185" t="s">
        <v>352</v>
      </c>
      <c r="C77" s="183">
        <f>+C78+C79</f>
        <v>0</v>
      </c>
      <c r="D77" s="181"/>
      <c r="E77" s="181"/>
      <c r="F77" s="183">
        <f>+F78+F79</f>
        <v>0</v>
      </c>
      <c r="G77" s="183">
        <v>0</v>
      </c>
      <c r="H77" s="183"/>
      <c r="I77" s="174"/>
      <c r="J77" s="174"/>
      <c r="K77" s="174"/>
      <c r="L77" s="174"/>
      <c r="M77" s="174"/>
      <c r="N77" s="174"/>
      <c r="O77" s="174"/>
    </row>
    <row r="78" spans="1:15" x14ac:dyDescent="0.2">
      <c r="A78" s="53" t="s">
        <v>353</v>
      </c>
      <c r="B78" s="51" t="s">
        <v>354</v>
      </c>
      <c r="C78" s="47"/>
      <c r="D78" s="181"/>
      <c r="E78" s="181"/>
      <c r="F78" s="47"/>
      <c r="G78" s="179">
        <v>0</v>
      </c>
      <c r="H78" s="183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81"/>
      <c r="E79" s="181"/>
      <c r="F79" s="47"/>
      <c r="G79" s="179">
        <v>0</v>
      </c>
      <c r="H79" s="183"/>
      <c r="I79" s="50"/>
      <c r="J79" s="50"/>
      <c r="K79" s="50"/>
      <c r="L79" s="50"/>
      <c r="M79" s="50"/>
      <c r="N79" s="50"/>
      <c r="O79" s="50"/>
    </row>
    <row r="80" spans="1:15" x14ac:dyDescent="0.2">
      <c r="A80" s="184" t="s">
        <v>356</v>
      </c>
      <c r="B80" s="185" t="s">
        <v>357</v>
      </c>
      <c r="C80" s="183">
        <f>+C81+C82+C83</f>
        <v>81.599999999999994</v>
      </c>
      <c r="D80" s="181"/>
      <c r="E80" s="181"/>
      <c r="F80" s="183">
        <f>+F81+F82+F83</f>
        <v>563.45000000000005</v>
      </c>
      <c r="G80" s="183">
        <f t="shared" ref="G73:G87" si="1">+F80/C80*100</f>
        <v>690.50245098039227</v>
      </c>
      <c r="H80" s="183"/>
      <c r="I80" s="174"/>
      <c r="J80" s="174"/>
      <c r="K80" s="174"/>
      <c r="L80" s="174"/>
      <c r="M80" s="174"/>
      <c r="N80" s="174"/>
      <c r="O80" s="174"/>
    </row>
    <row r="81" spans="1:15" x14ac:dyDescent="0.2">
      <c r="A81" s="53" t="s">
        <v>358</v>
      </c>
      <c r="B81" s="51" t="s">
        <v>242</v>
      </c>
      <c r="C81" s="47">
        <v>81.599999999999994</v>
      </c>
      <c r="D81" s="181"/>
      <c r="E81" s="181"/>
      <c r="F81" s="47">
        <v>563.45000000000005</v>
      </c>
      <c r="G81" s="179">
        <f t="shared" si="1"/>
        <v>690.50245098039227</v>
      </c>
      <c r="H81" s="183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81"/>
      <c r="E82" s="181"/>
      <c r="F82" s="47"/>
      <c r="G82" s="179">
        <v>0</v>
      </c>
      <c r="H82" s="183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81"/>
      <c r="E83" s="181"/>
      <c r="F83" s="47"/>
      <c r="G83" s="179">
        <v>0</v>
      </c>
      <c r="H83" s="183"/>
      <c r="I83" s="50"/>
      <c r="J83" s="50"/>
      <c r="K83" s="50"/>
      <c r="L83" s="50"/>
      <c r="M83" s="50"/>
      <c r="N83" s="50"/>
      <c r="O83" s="50"/>
    </row>
    <row r="84" spans="1:15" x14ac:dyDescent="0.2">
      <c r="A84" s="184" t="s">
        <v>363</v>
      </c>
      <c r="B84" s="185" t="s">
        <v>364</v>
      </c>
      <c r="C84" s="183">
        <f>+C85+C86</f>
        <v>0</v>
      </c>
      <c r="D84" s="181"/>
      <c r="E84" s="181"/>
      <c r="F84" s="183">
        <f>+F85+F86</f>
        <v>0</v>
      </c>
      <c r="G84" s="183">
        <v>0</v>
      </c>
      <c r="H84" s="183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81"/>
      <c r="E85" s="181"/>
      <c r="F85" s="47"/>
      <c r="G85" s="179">
        <v>0</v>
      </c>
      <c r="H85" s="183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81"/>
      <c r="E86" s="181"/>
      <c r="F86" s="47"/>
      <c r="G86" s="179">
        <v>0</v>
      </c>
      <c r="H86" s="183"/>
      <c r="I86" s="50"/>
      <c r="J86" s="50"/>
      <c r="K86" s="50"/>
      <c r="L86" s="50"/>
      <c r="M86" s="50"/>
      <c r="N86" s="50"/>
      <c r="O86" s="50"/>
    </row>
    <row r="87" spans="1:15" x14ac:dyDescent="0.2">
      <c r="A87" s="184" t="s">
        <v>369</v>
      </c>
      <c r="B87" s="185" t="s">
        <v>370</v>
      </c>
      <c r="C87" s="183">
        <f>+C88</f>
        <v>0</v>
      </c>
      <c r="D87" s="181"/>
      <c r="E87" s="181"/>
      <c r="F87" s="183">
        <f>+F88</f>
        <v>0</v>
      </c>
      <c r="G87" s="183">
        <v>0</v>
      </c>
      <c r="H87" s="183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81"/>
      <c r="E88" s="181"/>
      <c r="F88" s="47"/>
      <c r="G88" s="179">
        <v>0</v>
      </c>
      <c r="H88" s="183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3"/>
  <sheetViews>
    <sheetView tabSelected="1" zoomScale="90" zoomScaleNormal="90" workbookViewId="0">
      <pane xSplit="2" ySplit="8" topLeftCell="C99" activePane="bottomRight" state="frozen"/>
      <selection pane="topRight" activeCell="C1" sqref="C1"/>
      <selection pane="bottomLeft" activeCell="A10" sqref="A10"/>
      <selection pane="bottomRight" activeCell="J121" sqref="J12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60" t="s">
        <v>0</v>
      </c>
      <c r="B1" s="260"/>
      <c r="C1" s="260"/>
      <c r="D1" s="260"/>
      <c r="E1" s="260"/>
      <c r="F1" s="260"/>
      <c r="G1" s="260"/>
      <c r="H1" s="260"/>
      <c r="I1" s="38"/>
      <c r="J1" s="38"/>
      <c r="K1" s="38"/>
      <c r="L1" s="169"/>
      <c r="M1" s="169"/>
      <c r="N1" s="169"/>
      <c r="O1" s="169"/>
    </row>
    <row r="2" spans="1:15" ht="18" hidden="1" x14ac:dyDescent="0.2">
      <c r="A2" s="172"/>
      <c r="B2" s="172"/>
      <c r="C2" s="172"/>
      <c r="D2" s="172"/>
      <c r="E2" s="172"/>
      <c r="F2" s="172"/>
      <c r="G2" s="172"/>
      <c r="H2" s="182"/>
      <c r="I2" s="173"/>
      <c r="J2" s="173"/>
      <c r="K2" s="173"/>
      <c r="L2" s="169"/>
      <c r="M2" s="169"/>
      <c r="N2" s="169"/>
      <c r="O2" s="169"/>
    </row>
    <row r="3" spans="1:15" ht="15.75" hidden="1" customHeight="1" x14ac:dyDescent="0.2">
      <c r="A3" s="260" t="s">
        <v>23</v>
      </c>
      <c r="B3" s="260"/>
      <c r="C3" s="260"/>
      <c r="D3" s="260"/>
      <c r="E3" s="260"/>
      <c r="F3" s="260"/>
      <c r="G3" s="260"/>
      <c r="H3" s="260"/>
      <c r="I3" s="38"/>
      <c r="J3" s="38"/>
      <c r="K3" s="38"/>
      <c r="L3" s="169"/>
      <c r="M3" s="169"/>
      <c r="N3" s="169"/>
      <c r="O3" s="169"/>
    </row>
    <row r="4" spans="1:15" ht="18" hidden="1" x14ac:dyDescent="0.2">
      <c r="A4" s="172"/>
      <c r="B4" s="172"/>
      <c r="C4" s="172"/>
      <c r="D4" s="172"/>
      <c r="E4" s="172"/>
      <c r="F4" s="172"/>
      <c r="G4" s="172"/>
      <c r="H4" s="182"/>
      <c r="I4" s="173"/>
      <c r="J4" s="173"/>
      <c r="K4" s="173"/>
      <c r="L4" s="169"/>
      <c r="M4" s="169"/>
      <c r="N4" s="169"/>
      <c r="O4" s="169"/>
    </row>
    <row r="5" spans="1:15" ht="15.75" hidden="1" customHeight="1" x14ac:dyDescent="0.2">
      <c r="A5" s="260" t="s">
        <v>24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169"/>
      <c r="M5" s="169"/>
      <c r="N5" s="169"/>
      <c r="O5" s="169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82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59" t="s">
        <v>3</v>
      </c>
      <c r="B7" s="259"/>
      <c r="C7" s="167" t="s">
        <v>576</v>
      </c>
      <c r="D7" s="167" t="s">
        <v>577</v>
      </c>
      <c r="E7" s="167" t="s">
        <v>578</v>
      </c>
      <c r="F7" s="167" t="s">
        <v>579</v>
      </c>
      <c r="G7" s="70" t="s">
        <v>260</v>
      </c>
      <c r="H7" s="167" t="s">
        <v>597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58">
        <v>1</v>
      </c>
      <c r="B8" s="258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8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04"/>
      <c r="B9" s="205" t="s">
        <v>80</v>
      </c>
      <c r="C9" s="197">
        <f>+C10+C113</f>
        <v>7787034.8199999994</v>
      </c>
      <c r="D9" s="197">
        <f>+D10+D113</f>
        <v>9493299</v>
      </c>
      <c r="E9" s="197">
        <f>+E10+E113</f>
        <v>0</v>
      </c>
      <c r="F9" s="197">
        <f>+F10+F113</f>
        <v>9223421.1599999983</v>
      </c>
      <c r="G9" s="197">
        <f t="shared" ref="G9:G72" si="0">+F9/C9*100</f>
        <v>118.44587026002277</v>
      </c>
      <c r="H9" s="197">
        <f>+F9/D9*100</f>
        <v>97.157175392874478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8" t="s">
        <v>81</v>
      </c>
      <c r="B10" s="199" t="s">
        <v>82</v>
      </c>
      <c r="C10" s="200">
        <f>+C11++C23+C56+C65+C73+C90+C98</f>
        <v>7680271.3099999996</v>
      </c>
      <c r="D10" s="201">
        <f>+D11++D23+D56+D65+D73+D90+D98</f>
        <v>8786286</v>
      </c>
      <c r="E10" s="201">
        <f>+E11++E23+E56+E65+E73+E90+E98</f>
        <v>0</v>
      </c>
      <c r="F10" s="200">
        <f>+F11++F23+F56+F65+F73+F90+F98</f>
        <v>8702506.2499999981</v>
      </c>
      <c r="G10" s="200">
        <f>+F10/C10*100</f>
        <v>113.3098805854555</v>
      </c>
      <c r="H10" s="200">
        <f>+F10/D10*100</f>
        <v>99.046471398722943</v>
      </c>
      <c r="I10" s="171"/>
      <c r="J10" s="171"/>
      <c r="K10" s="171"/>
      <c r="L10" s="171"/>
      <c r="M10" s="171"/>
      <c r="N10" s="171"/>
      <c r="O10" s="171"/>
    </row>
    <row r="11" spans="1:15" x14ac:dyDescent="0.2">
      <c r="A11" s="186" t="s">
        <v>83</v>
      </c>
      <c r="B11" s="187" t="s">
        <v>84</v>
      </c>
      <c r="C11" s="183">
        <f>+C12+C17+C19</f>
        <v>6277682.79</v>
      </c>
      <c r="D11" s="161">
        <v>6981531</v>
      </c>
      <c r="E11" s="161"/>
      <c r="F11" s="183">
        <f>+F12+F17+F19</f>
        <v>7057419.3200000003</v>
      </c>
      <c r="G11" s="183">
        <f t="shared" si="0"/>
        <v>112.42076982994548</v>
      </c>
      <c r="H11" s="183">
        <f>+F11/D11*100</f>
        <v>101.08698679415733</v>
      </c>
      <c r="I11" s="174"/>
      <c r="J11" s="174"/>
      <c r="K11" s="174"/>
      <c r="L11" s="174"/>
      <c r="M11" s="174"/>
      <c r="N11" s="174"/>
      <c r="O11" s="174"/>
    </row>
    <row r="12" spans="1:15" x14ac:dyDescent="0.2">
      <c r="A12" s="184" t="s">
        <v>85</v>
      </c>
      <c r="B12" s="185" t="s">
        <v>86</v>
      </c>
      <c r="C12" s="183">
        <f>SUM(C13:C16)</f>
        <v>5071346.51</v>
      </c>
      <c r="D12" s="181"/>
      <c r="E12" s="181"/>
      <c r="F12" s="183">
        <f>SUM(F13:F16)</f>
        <v>5765354.8300000001</v>
      </c>
      <c r="G12" s="183">
        <f t="shared" si="0"/>
        <v>113.68489253557237</v>
      </c>
      <c r="H12" s="183"/>
      <c r="I12" s="174"/>
      <c r="J12" s="174"/>
      <c r="K12" s="174"/>
      <c r="L12" s="174"/>
      <c r="M12" s="174"/>
      <c r="N12" s="174"/>
      <c r="O12" s="174"/>
    </row>
    <row r="13" spans="1:15" x14ac:dyDescent="0.2">
      <c r="A13" s="69" t="s">
        <v>87</v>
      </c>
      <c r="B13" s="67" t="s">
        <v>88</v>
      </c>
      <c r="C13" s="64">
        <v>5069193.7699999996</v>
      </c>
      <c r="D13" s="180"/>
      <c r="E13" s="180"/>
      <c r="F13" s="179">
        <v>5762959.6399999997</v>
      </c>
      <c r="G13" s="179">
        <f t="shared" si="0"/>
        <v>113.68592130184048</v>
      </c>
      <c r="H13" s="183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80"/>
      <c r="E14" s="180"/>
      <c r="F14" s="179"/>
      <c r="G14" s="179">
        <v>0</v>
      </c>
      <c r="H14" s="183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80"/>
      <c r="E15" s="180"/>
      <c r="F15" s="179"/>
      <c r="G15" s="179">
        <v>0</v>
      </c>
      <c r="H15" s="183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>
        <v>2152.7399999999998</v>
      </c>
      <c r="D16" s="180"/>
      <c r="E16" s="180"/>
      <c r="F16" s="179">
        <v>2395.19</v>
      </c>
      <c r="G16" s="179">
        <f t="shared" si="0"/>
        <v>111.26239118518725</v>
      </c>
      <c r="H16" s="183"/>
      <c r="I16" s="65"/>
      <c r="J16" s="65"/>
      <c r="K16" s="65"/>
      <c r="L16" s="65"/>
      <c r="M16" s="66"/>
      <c r="N16" s="66"/>
      <c r="O16" s="66"/>
    </row>
    <row r="17" spans="1:15" x14ac:dyDescent="0.2">
      <c r="A17" s="184" t="s">
        <v>91</v>
      </c>
      <c r="B17" s="185" t="s">
        <v>92</v>
      </c>
      <c r="C17" s="183">
        <f>+C18</f>
        <v>381494.38</v>
      </c>
      <c r="D17" s="181"/>
      <c r="E17" s="181"/>
      <c r="F17" s="183">
        <f>+F18</f>
        <v>364133.08</v>
      </c>
      <c r="G17" s="183">
        <f t="shared" si="0"/>
        <v>95.449133483958533</v>
      </c>
      <c r="H17" s="183"/>
      <c r="I17" s="174"/>
      <c r="J17" s="174"/>
      <c r="K17" s="174"/>
      <c r="L17" s="174"/>
      <c r="M17" s="174"/>
      <c r="N17" s="174"/>
      <c r="O17" s="174"/>
    </row>
    <row r="18" spans="1:15" x14ac:dyDescent="0.2">
      <c r="A18" s="69" t="s">
        <v>93</v>
      </c>
      <c r="B18" s="67" t="s">
        <v>92</v>
      </c>
      <c r="C18" s="64">
        <v>381494.38</v>
      </c>
      <c r="D18" s="180"/>
      <c r="E18" s="180"/>
      <c r="F18" s="179">
        <v>364133.08</v>
      </c>
      <c r="G18" s="179">
        <f t="shared" si="0"/>
        <v>95.449133483958533</v>
      </c>
      <c r="H18" s="183"/>
      <c r="I18" s="65"/>
      <c r="J18" s="65"/>
      <c r="K18" s="65"/>
      <c r="L18" s="65"/>
      <c r="M18" s="66"/>
      <c r="N18" s="66"/>
      <c r="O18" s="66"/>
    </row>
    <row r="19" spans="1:15" x14ac:dyDescent="0.2">
      <c r="A19" s="184" t="s">
        <v>94</v>
      </c>
      <c r="B19" s="185" t="s">
        <v>95</v>
      </c>
      <c r="C19" s="183">
        <f>SUM(C20:C22)</f>
        <v>824841.9</v>
      </c>
      <c r="D19" s="181"/>
      <c r="E19" s="181"/>
      <c r="F19" s="183">
        <f>SUM(F20:F22)</f>
        <v>927931.41</v>
      </c>
      <c r="G19" s="183">
        <f t="shared" si="0"/>
        <v>112.49809327096503</v>
      </c>
      <c r="H19" s="183"/>
      <c r="I19" s="174"/>
      <c r="J19" s="174"/>
      <c r="K19" s="174"/>
      <c r="L19" s="174"/>
      <c r="M19" s="174"/>
      <c r="N19" s="174"/>
      <c r="O19" s="174"/>
    </row>
    <row r="20" spans="1:15" x14ac:dyDescent="0.2">
      <c r="A20" s="69" t="s">
        <v>377</v>
      </c>
      <c r="B20" s="67" t="s">
        <v>378</v>
      </c>
      <c r="C20" s="64"/>
      <c r="D20" s="180"/>
      <c r="E20" s="180"/>
      <c r="F20" s="179"/>
      <c r="G20" s="179">
        <v>0</v>
      </c>
      <c r="H20" s="183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824841.9</v>
      </c>
      <c r="D21" s="180"/>
      <c r="E21" s="180"/>
      <c r="F21" s="179">
        <v>927931.41</v>
      </c>
      <c r="G21" s="179">
        <f t="shared" si="0"/>
        <v>112.49809327096503</v>
      </c>
      <c r="H21" s="183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80"/>
      <c r="E22" s="180"/>
      <c r="F22" s="179">
        <v>0</v>
      </c>
      <c r="G22" s="179">
        <v>0</v>
      </c>
      <c r="H22" s="183"/>
      <c r="I22" s="65"/>
      <c r="J22" s="65"/>
      <c r="K22" s="65"/>
      <c r="L22" s="65"/>
      <c r="M22" s="66"/>
      <c r="N22" s="66"/>
      <c r="O22" s="66"/>
    </row>
    <row r="23" spans="1:15" x14ac:dyDescent="0.2">
      <c r="A23" s="186" t="s">
        <v>98</v>
      </c>
      <c r="B23" s="187" t="s">
        <v>99</v>
      </c>
      <c r="C23" s="183">
        <f>+C24+C29+C36+C46+C48</f>
        <v>1275698.18</v>
      </c>
      <c r="D23" s="161">
        <v>1749035</v>
      </c>
      <c r="E23" s="161"/>
      <c r="F23" s="183">
        <f>+F24+F29+F36+F46+F48</f>
        <v>1581900.83</v>
      </c>
      <c r="G23" s="183">
        <f t="shared" si="0"/>
        <v>124.00275039978501</v>
      </c>
      <c r="H23" s="183">
        <f>+F23/D23*100</f>
        <v>90.444206662531059</v>
      </c>
      <c r="I23" s="174"/>
      <c r="J23" s="174"/>
      <c r="K23" s="174"/>
      <c r="L23" s="174"/>
      <c r="M23" s="174"/>
      <c r="N23" s="174"/>
      <c r="O23" s="174"/>
    </row>
    <row r="24" spans="1:15" x14ac:dyDescent="0.2">
      <c r="A24" s="184" t="s">
        <v>100</v>
      </c>
      <c r="B24" s="185" t="s">
        <v>101</v>
      </c>
      <c r="C24" s="183">
        <f>SUM(C25:C28)</f>
        <v>330753.81</v>
      </c>
      <c r="D24" s="181"/>
      <c r="E24" s="181"/>
      <c r="F24" s="183">
        <f>SUM(F25:F28)</f>
        <v>440908.58999999997</v>
      </c>
      <c r="G24" s="183">
        <f t="shared" si="0"/>
        <v>133.30416057792348</v>
      </c>
      <c r="H24" s="183"/>
      <c r="I24" s="174"/>
      <c r="J24" s="174"/>
      <c r="K24" s="174"/>
      <c r="L24" s="174"/>
      <c r="M24" s="174"/>
      <c r="N24" s="174"/>
      <c r="O24" s="174"/>
    </row>
    <row r="25" spans="1:15" x14ac:dyDescent="0.2">
      <c r="A25" s="69" t="s">
        <v>102</v>
      </c>
      <c r="B25" s="67" t="s">
        <v>103</v>
      </c>
      <c r="C25" s="64">
        <v>210714.85</v>
      </c>
      <c r="D25" s="180"/>
      <c r="E25" s="180"/>
      <c r="F25" s="179">
        <v>280204.98</v>
      </c>
      <c r="G25" s="179">
        <f t="shared" si="0"/>
        <v>132.9782784649492</v>
      </c>
      <c r="H25" s="183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85473.39</v>
      </c>
      <c r="D26" s="180"/>
      <c r="E26" s="180"/>
      <c r="F26" s="179">
        <v>94446.25</v>
      </c>
      <c r="G26" s="179">
        <f t="shared" si="0"/>
        <v>110.49784032199963</v>
      </c>
      <c r="H26" s="183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34565.57</v>
      </c>
      <c r="D27" s="180"/>
      <c r="E27" s="180"/>
      <c r="F27" s="179">
        <v>66257.36</v>
      </c>
      <c r="G27" s="179">
        <f t="shared" si="0"/>
        <v>191.68600431006922</v>
      </c>
      <c r="H27" s="183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/>
      <c r="D28" s="180"/>
      <c r="E28" s="180"/>
      <c r="F28" s="179"/>
      <c r="G28" s="179">
        <v>0</v>
      </c>
      <c r="H28" s="183"/>
      <c r="I28" s="66"/>
      <c r="J28" s="66"/>
      <c r="K28" s="66"/>
      <c r="L28" s="66"/>
      <c r="M28" s="66"/>
      <c r="N28" s="66"/>
      <c r="O28" s="66"/>
    </row>
    <row r="29" spans="1:15" x14ac:dyDescent="0.2">
      <c r="A29" s="184" t="s">
        <v>110</v>
      </c>
      <c r="B29" s="185" t="s">
        <v>111</v>
      </c>
      <c r="C29" s="183">
        <f>SUM(C30:C35)</f>
        <v>226559.32</v>
      </c>
      <c r="D29" s="181"/>
      <c r="E29" s="181"/>
      <c r="F29" s="183">
        <f>SUM(F30:F35)</f>
        <v>251136.93000000002</v>
      </c>
      <c r="G29" s="183">
        <f t="shared" si="0"/>
        <v>110.8482008155745</v>
      </c>
      <c r="H29" s="183"/>
      <c r="I29" s="174"/>
      <c r="J29" s="174"/>
      <c r="K29" s="174"/>
      <c r="L29" s="174"/>
      <c r="M29" s="174"/>
      <c r="N29" s="174"/>
      <c r="O29" s="174"/>
    </row>
    <row r="30" spans="1:15" x14ac:dyDescent="0.2">
      <c r="A30" s="69" t="s">
        <v>112</v>
      </c>
      <c r="B30" s="67" t="s">
        <v>113</v>
      </c>
      <c r="C30" s="64">
        <v>75715.240000000005</v>
      </c>
      <c r="D30" s="180"/>
      <c r="E30" s="180"/>
      <c r="F30" s="179">
        <v>78573.84</v>
      </c>
      <c r="G30" s="179">
        <f t="shared" si="0"/>
        <v>103.77546184889593</v>
      </c>
      <c r="H30" s="183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131.26</v>
      </c>
      <c r="D31" s="180"/>
      <c r="E31" s="180"/>
      <c r="F31" s="179"/>
      <c r="G31" s="179">
        <f t="shared" si="0"/>
        <v>0</v>
      </c>
      <c r="H31" s="183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91528.1</v>
      </c>
      <c r="D32" s="180"/>
      <c r="E32" s="180"/>
      <c r="F32" s="179">
        <v>102538.17</v>
      </c>
      <c r="G32" s="179">
        <f t="shared" si="0"/>
        <v>112.02916918410848</v>
      </c>
      <c r="H32" s="183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43256.54</v>
      </c>
      <c r="D33" s="180"/>
      <c r="E33" s="180"/>
      <c r="F33" s="179">
        <v>63087.88</v>
      </c>
      <c r="G33" s="179">
        <f t="shared" si="0"/>
        <v>145.84587671598328</v>
      </c>
      <c r="H33" s="183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11421.38</v>
      </c>
      <c r="D34" s="180"/>
      <c r="E34" s="180"/>
      <c r="F34" s="179">
        <v>4047.62</v>
      </c>
      <c r="G34" s="179">
        <f t="shared" si="0"/>
        <v>35.438974975003021</v>
      </c>
      <c r="H34" s="183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4506.8</v>
      </c>
      <c r="D35" s="180"/>
      <c r="E35" s="180"/>
      <c r="F35" s="179">
        <v>2889.42</v>
      </c>
      <c r="G35" s="179">
        <f t="shared" si="0"/>
        <v>64.112452294310813</v>
      </c>
      <c r="H35" s="183"/>
      <c r="I35" s="66"/>
      <c r="J35" s="66"/>
      <c r="K35" s="66"/>
      <c r="L35" s="66"/>
      <c r="M35" s="66"/>
      <c r="N35" s="66"/>
      <c r="O35" s="66"/>
    </row>
    <row r="36" spans="1:15" x14ac:dyDescent="0.2">
      <c r="A36" s="184" t="s">
        <v>122</v>
      </c>
      <c r="B36" s="185" t="s">
        <v>123</v>
      </c>
      <c r="C36" s="183">
        <f>SUM(C37:C45)</f>
        <v>583855.28999999992</v>
      </c>
      <c r="D36" s="181"/>
      <c r="E36" s="181"/>
      <c r="F36" s="183">
        <f>SUM(F37:F45)</f>
        <v>735375.78</v>
      </c>
      <c r="G36" s="183">
        <f t="shared" si="0"/>
        <v>125.9517199886979</v>
      </c>
      <c r="H36" s="183"/>
      <c r="I36" s="174"/>
      <c r="J36" s="174"/>
      <c r="K36" s="174"/>
      <c r="L36" s="174"/>
      <c r="M36" s="174"/>
      <c r="N36" s="174"/>
      <c r="O36" s="174"/>
    </row>
    <row r="37" spans="1:15" x14ac:dyDescent="0.2">
      <c r="A37" s="69" t="s">
        <v>124</v>
      </c>
      <c r="B37" s="67" t="s">
        <v>125</v>
      </c>
      <c r="C37" s="64">
        <v>42523.35</v>
      </c>
      <c r="D37" s="180"/>
      <c r="E37" s="180"/>
      <c r="F37" s="179">
        <v>40340.239999999998</v>
      </c>
      <c r="G37" s="179">
        <f t="shared" si="0"/>
        <v>94.866091218118981</v>
      </c>
      <c r="H37" s="183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16158.26</v>
      </c>
      <c r="D38" s="180"/>
      <c r="E38" s="180"/>
      <c r="F38" s="179">
        <v>21499.88</v>
      </c>
      <c r="G38" s="179">
        <f t="shared" si="0"/>
        <v>133.05813868572483</v>
      </c>
      <c r="H38" s="183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55535.23</v>
      </c>
      <c r="D39" s="180"/>
      <c r="E39" s="180"/>
      <c r="F39" s="179">
        <v>64439.68</v>
      </c>
      <c r="G39" s="179">
        <f t="shared" si="0"/>
        <v>116.03387615392965</v>
      </c>
      <c r="H39" s="183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28631.8</v>
      </c>
      <c r="D40" s="180"/>
      <c r="E40" s="180"/>
      <c r="F40" s="179">
        <v>30242.39</v>
      </c>
      <c r="G40" s="179">
        <f t="shared" si="0"/>
        <v>105.62517899677981</v>
      </c>
      <c r="H40" s="183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57713.15</v>
      </c>
      <c r="D41" s="180"/>
      <c r="E41" s="180"/>
      <c r="F41" s="179">
        <v>59034.18</v>
      </c>
      <c r="G41" s="179">
        <f t="shared" si="0"/>
        <v>102.28895840895879</v>
      </c>
      <c r="H41" s="183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11647.29</v>
      </c>
      <c r="D42" s="180"/>
      <c r="E42" s="180"/>
      <c r="F42" s="179">
        <v>20442</v>
      </c>
      <c r="G42" s="179">
        <f t="shared" si="0"/>
        <v>175.5086376315864</v>
      </c>
      <c r="H42" s="183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261399.6</v>
      </c>
      <c r="D43" s="180"/>
      <c r="E43" s="180"/>
      <c r="F43" s="179">
        <v>374015.66</v>
      </c>
      <c r="G43" s="179">
        <f t="shared" si="0"/>
        <v>143.08195574897587</v>
      </c>
      <c r="H43" s="183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20555.03</v>
      </c>
      <c r="D44" s="180"/>
      <c r="E44" s="180"/>
      <c r="F44" s="179">
        <v>24572.14</v>
      </c>
      <c r="G44" s="179">
        <f t="shared" si="0"/>
        <v>119.54319696930631</v>
      </c>
      <c r="H44" s="183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89691.58</v>
      </c>
      <c r="D45" s="180"/>
      <c r="E45" s="180"/>
      <c r="F45" s="179">
        <v>100789.61</v>
      </c>
      <c r="G45" s="179">
        <f t="shared" si="0"/>
        <v>112.3735472159148</v>
      </c>
      <c r="H45" s="183"/>
      <c r="I45" s="66"/>
      <c r="J45" s="66"/>
      <c r="K45" s="66"/>
      <c r="L45" s="66"/>
      <c r="M45" s="66"/>
      <c r="N45" s="66"/>
      <c r="O45" s="66"/>
    </row>
    <row r="46" spans="1:15" x14ac:dyDescent="0.2">
      <c r="A46" s="184" t="s">
        <v>142</v>
      </c>
      <c r="B46" s="185" t="s">
        <v>143</v>
      </c>
      <c r="C46" s="183">
        <f>+C47</f>
        <v>33228.6</v>
      </c>
      <c r="D46" s="181"/>
      <c r="E46" s="181"/>
      <c r="F46" s="183">
        <f>+F47</f>
        <v>18602.939999999999</v>
      </c>
      <c r="G46" s="183">
        <f t="shared" si="0"/>
        <v>55.984724002816847</v>
      </c>
      <c r="H46" s="183"/>
      <c r="I46" s="174"/>
      <c r="J46" s="174"/>
      <c r="K46" s="174"/>
      <c r="L46" s="174"/>
      <c r="M46" s="174"/>
      <c r="N46" s="174"/>
      <c r="O46" s="174"/>
    </row>
    <row r="47" spans="1:15" x14ac:dyDescent="0.2">
      <c r="A47" s="69" t="s">
        <v>144</v>
      </c>
      <c r="B47" s="67" t="s">
        <v>143</v>
      </c>
      <c r="C47" s="64">
        <v>33228.6</v>
      </c>
      <c r="D47" s="180"/>
      <c r="E47" s="180"/>
      <c r="F47" s="179">
        <v>18602.939999999999</v>
      </c>
      <c r="G47" s="179">
        <f t="shared" si="0"/>
        <v>55.984724002816847</v>
      </c>
      <c r="H47" s="183"/>
      <c r="I47" s="66"/>
      <c r="J47" s="66"/>
      <c r="K47" s="66"/>
      <c r="L47" s="66"/>
      <c r="M47" s="66"/>
      <c r="N47" s="66"/>
      <c r="O47" s="66"/>
    </row>
    <row r="48" spans="1:15" x14ac:dyDescent="0.2">
      <c r="A48" s="184" t="s">
        <v>145</v>
      </c>
      <c r="B48" s="185" t="s">
        <v>146</v>
      </c>
      <c r="C48" s="183">
        <f>SUM(C49:C55)</f>
        <v>101301.16</v>
      </c>
      <c r="D48" s="181"/>
      <c r="E48" s="181"/>
      <c r="F48" s="183">
        <f>SUM(F49:F55)</f>
        <v>135876.59</v>
      </c>
      <c r="G48" s="183">
        <f t="shared" si="0"/>
        <v>134.13132682784678</v>
      </c>
      <c r="H48" s="183"/>
      <c r="I48" s="174"/>
      <c r="J48" s="174"/>
      <c r="K48" s="174"/>
      <c r="L48" s="174"/>
      <c r="M48" s="174"/>
      <c r="N48" s="174"/>
      <c r="O48" s="174"/>
    </row>
    <row r="49" spans="1:15" ht="25.5" x14ac:dyDescent="0.2">
      <c r="A49" s="69" t="s">
        <v>147</v>
      </c>
      <c r="B49" s="67" t="s">
        <v>148</v>
      </c>
      <c r="C49" s="64"/>
      <c r="D49" s="180"/>
      <c r="E49" s="180"/>
      <c r="F49" s="179">
        <v>0</v>
      </c>
      <c r="G49" s="179">
        <v>0</v>
      </c>
      <c r="H49" s="183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10965.18</v>
      </c>
      <c r="D50" s="180"/>
      <c r="E50" s="180"/>
      <c r="F50" s="179">
        <v>11269.7</v>
      </c>
      <c r="G50" s="179">
        <f t="shared" si="0"/>
        <v>102.77715459299345</v>
      </c>
      <c r="H50" s="183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60039.88</v>
      </c>
      <c r="D51" s="180"/>
      <c r="E51" s="180"/>
      <c r="F51" s="179">
        <v>35033.69</v>
      </c>
      <c r="G51" s="179">
        <f t="shared" si="0"/>
        <v>58.350699568353569</v>
      </c>
      <c r="H51" s="183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10394.99</v>
      </c>
      <c r="D52" s="180"/>
      <c r="E52" s="180"/>
      <c r="F52" s="179">
        <v>4477.53</v>
      </c>
      <c r="G52" s="179">
        <f t="shared" si="0"/>
        <v>43.073923111037146</v>
      </c>
      <c r="H52" s="183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8844.15</v>
      </c>
      <c r="D53" s="180"/>
      <c r="E53" s="180"/>
      <c r="F53" s="179">
        <v>77711.06</v>
      </c>
      <c r="G53" s="179">
        <f t="shared" si="0"/>
        <v>878.67189045866473</v>
      </c>
      <c r="H53" s="183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180"/>
      <c r="E54" s="180"/>
      <c r="F54" s="179"/>
      <c r="G54" s="179">
        <v>0</v>
      </c>
      <c r="H54" s="183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11056.96</v>
      </c>
      <c r="D55" s="180"/>
      <c r="E55" s="180"/>
      <c r="F55" s="179">
        <v>7384.61</v>
      </c>
      <c r="G55" s="179">
        <f t="shared" si="0"/>
        <v>66.786983040546417</v>
      </c>
      <c r="H55" s="183"/>
      <c r="I55" s="66"/>
      <c r="J55" s="66"/>
      <c r="K55" s="66"/>
      <c r="L55" s="66"/>
      <c r="M55" s="66"/>
      <c r="N55" s="66"/>
      <c r="O55" s="66"/>
    </row>
    <row r="56" spans="1:15" x14ac:dyDescent="0.2">
      <c r="A56" s="186" t="s">
        <v>160</v>
      </c>
      <c r="B56" s="187" t="s">
        <v>161</v>
      </c>
      <c r="C56" s="183">
        <f>+C57+C60</f>
        <v>12040.300000000001</v>
      </c>
      <c r="D56" s="161">
        <v>14682</v>
      </c>
      <c r="E56" s="161"/>
      <c r="F56" s="183">
        <f>+F57+F60</f>
        <v>9964.6900000000023</v>
      </c>
      <c r="G56" s="183">
        <f t="shared" si="0"/>
        <v>82.761143825319976</v>
      </c>
      <c r="H56" s="183">
        <f>+F56/D56*100</f>
        <v>67.870113063615321</v>
      </c>
      <c r="I56" s="174"/>
      <c r="J56" s="174"/>
      <c r="K56" s="174"/>
      <c r="L56" s="174"/>
      <c r="M56" s="174"/>
      <c r="N56" s="174"/>
      <c r="O56" s="174"/>
    </row>
    <row r="57" spans="1:15" x14ac:dyDescent="0.2">
      <c r="A57" s="184" t="s">
        <v>383</v>
      </c>
      <c r="B57" s="185" t="s">
        <v>384</v>
      </c>
      <c r="C57" s="183">
        <f>+C58+C59</f>
        <v>0</v>
      </c>
      <c r="D57" s="181"/>
      <c r="E57" s="181"/>
      <c r="F57" s="183">
        <f>+F58+F59</f>
        <v>0</v>
      </c>
      <c r="G57" s="183">
        <v>0</v>
      </c>
      <c r="H57" s="183"/>
      <c r="I57" s="174"/>
      <c r="J57" s="174"/>
      <c r="K57" s="174"/>
      <c r="L57" s="174"/>
      <c r="M57" s="174"/>
      <c r="N57" s="174"/>
      <c r="O57" s="174"/>
    </row>
    <row r="58" spans="1:15" ht="25.5" x14ac:dyDescent="0.2">
      <c r="A58" s="69" t="s">
        <v>385</v>
      </c>
      <c r="B58" s="67" t="s">
        <v>386</v>
      </c>
      <c r="C58" s="64"/>
      <c r="D58" s="180"/>
      <c r="E58" s="180"/>
      <c r="F58" s="179"/>
      <c r="G58" s="179">
        <v>0</v>
      </c>
      <c r="H58" s="183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80"/>
      <c r="E59" s="180"/>
      <c r="F59" s="179"/>
      <c r="G59" s="179">
        <v>0</v>
      </c>
      <c r="H59" s="183"/>
      <c r="I59" s="66"/>
      <c r="J59" s="66"/>
      <c r="K59" s="66"/>
      <c r="L59" s="66"/>
      <c r="M59" s="66"/>
      <c r="N59" s="66"/>
      <c r="O59" s="66"/>
    </row>
    <row r="60" spans="1:15" x14ac:dyDescent="0.2">
      <c r="A60" s="184" t="s">
        <v>162</v>
      </c>
      <c r="B60" s="185" t="s">
        <v>163</v>
      </c>
      <c r="C60" s="183">
        <f>SUM(C61:C64)</f>
        <v>12040.300000000001</v>
      </c>
      <c r="D60" s="181"/>
      <c r="E60" s="181"/>
      <c r="F60" s="183">
        <f>SUM(F61:F64)</f>
        <v>9964.6900000000023</v>
      </c>
      <c r="G60" s="183">
        <f t="shared" si="0"/>
        <v>82.761143825319976</v>
      </c>
      <c r="H60" s="183"/>
      <c r="I60" s="174"/>
      <c r="J60" s="174"/>
      <c r="K60" s="174"/>
      <c r="L60" s="174"/>
      <c r="M60" s="174"/>
      <c r="N60" s="174"/>
      <c r="O60" s="174"/>
    </row>
    <row r="61" spans="1:15" x14ac:dyDescent="0.2">
      <c r="A61" s="69" t="s">
        <v>164</v>
      </c>
      <c r="B61" s="67" t="s">
        <v>165</v>
      </c>
      <c r="C61" s="64">
        <v>11764.04</v>
      </c>
      <c r="D61" s="180"/>
      <c r="E61" s="180"/>
      <c r="F61" s="179">
        <v>9576.3700000000008</v>
      </c>
      <c r="G61" s="179">
        <f t="shared" si="0"/>
        <v>81.403752452388815</v>
      </c>
      <c r="H61" s="183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272.99</v>
      </c>
      <c r="D62" s="180"/>
      <c r="E62" s="180"/>
      <c r="F62" s="179">
        <v>380.87</v>
      </c>
      <c r="G62" s="179">
        <f t="shared" si="0"/>
        <v>139.51793105974576</v>
      </c>
      <c r="H62" s="183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3.27</v>
      </c>
      <c r="D63" s="180"/>
      <c r="E63" s="180"/>
      <c r="F63" s="179">
        <v>7.45</v>
      </c>
      <c r="G63" s="179">
        <f t="shared" si="0"/>
        <v>227.82874617737002</v>
      </c>
      <c r="H63" s="183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80"/>
      <c r="E64" s="180"/>
      <c r="F64" s="179"/>
      <c r="G64" s="179">
        <v>0</v>
      </c>
      <c r="H64" s="183"/>
      <c r="I64" s="66"/>
      <c r="J64" s="66"/>
      <c r="K64" s="66"/>
      <c r="L64" s="66"/>
      <c r="M64" s="66"/>
      <c r="N64" s="66"/>
      <c r="O64" s="66"/>
    </row>
    <row r="65" spans="1:15" x14ac:dyDescent="0.2">
      <c r="A65" s="186" t="s">
        <v>166</v>
      </c>
      <c r="B65" s="187" t="s">
        <v>167</v>
      </c>
      <c r="C65" s="183">
        <f>+C66+C68+C71</f>
        <v>99900.04</v>
      </c>
      <c r="D65" s="161">
        <v>3546</v>
      </c>
      <c r="E65" s="161"/>
      <c r="F65" s="183">
        <f>+F66+F68+F71</f>
        <v>15622.61</v>
      </c>
      <c r="G65" s="183">
        <f t="shared" si="0"/>
        <v>15.638241986689897</v>
      </c>
      <c r="H65" s="183">
        <f>+F65/D65*100</f>
        <v>440.56993795826287</v>
      </c>
      <c r="I65" s="174"/>
      <c r="J65" s="174"/>
      <c r="K65" s="174"/>
      <c r="L65" s="174"/>
      <c r="M65" s="174"/>
      <c r="N65" s="174"/>
      <c r="O65" s="174"/>
    </row>
    <row r="66" spans="1:15" x14ac:dyDescent="0.2">
      <c r="A66" s="184" t="s">
        <v>395</v>
      </c>
      <c r="B66" s="185" t="s">
        <v>396</v>
      </c>
      <c r="C66" s="183">
        <f>+C67</f>
        <v>0</v>
      </c>
      <c r="D66" s="181"/>
      <c r="E66" s="181"/>
      <c r="F66" s="183">
        <f>+F67</f>
        <v>0</v>
      </c>
      <c r="G66" s="183">
        <v>0</v>
      </c>
      <c r="H66" s="183"/>
      <c r="I66" s="174"/>
      <c r="J66" s="174"/>
      <c r="K66" s="174"/>
      <c r="L66" s="174"/>
      <c r="M66" s="174"/>
      <c r="N66" s="174"/>
      <c r="O66" s="174"/>
    </row>
    <row r="67" spans="1:15" ht="25.5" x14ac:dyDescent="0.2">
      <c r="A67" s="69" t="s">
        <v>397</v>
      </c>
      <c r="B67" s="67" t="s">
        <v>398</v>
      </c>
      <c r="C67" s="64"/>
      <c r="D67" s="180"/>
      <c r="E67" s="180"/>
      <c r="F67" s="179"/>
      <c r="G67" s="178">
        <v>0</v>
      </c>
      <c r="H67" s="183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4" t="s">
        <v>168</v>
      </c>
      <c r="B68" s="185" t="s">
        <v>169</v>
      </c>
      <c r="C68" s="183">
        <f>+C69+C70</f>
        <v>99900.04</v>
      </c>
      <c r="D68" s="181"/>
      <c r="E68" s="181"/>
      <c r="F68" s="183">
        <f>+F69+F70</f>
        <v>0</v>
      </c>
      <c r="G68" s="183">
        <f t="shared" si="0"/>
        <v>0</v>
      </c>
      <c r="H68" s="183"/>
      <c r="I68" s="174"/>
      <c r="J68" s="174"/>
      <c r="K68" s="174"/>
      <c r="L68" s="174"/>
      <c r="M68" s="174"/>
      <c r="N68" s="174"/>
      <c r="O68" s="174"/>
    </row>
    <row r="69" spans="1:15" ht="25.5" x14ac:dyDescent="0.2">
      <c r="A69" s="69" t="s">
        <v>399</v>
      </c>
      <c r="B69" s="67" t="s">
        <v>400</v>
      </c>
      <c r="C69" s="64"/>
      <c r="D69" s="180"/>
      <c r="E69" s="180"/>
      <c r="F69" s="179"/>
      <c r="G69" s="178">
        <v>0</v>
      </c>
      <c r="H69" s="183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>
        <v>99900.04</v>
      </c>
      <c r="D70" s="180"/>
      <c r="E70" s="180"/>
      <c r="F70" s="179"/>
      <c r="G70" s="179">
        <f t="shared" si="0"/>
        <v>0</v>
      </c>
      <c r="H70" s="183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84" t="s">
        <v>172</v>
      </c>
      <c r="B71" s="185" t="s">
        <v>173</v>
      </c>
      <c r="C71" s="183">
        <f>+C72</f>
        <v>0</v>
      </c>
      <c r="D71" s="181"/>
      <c r="E71" s="181"/>
      <c r="F71" s="183">
        <f>+F72</f>
        <v>15622.61</v>
      </c>
      <c r="G71" s="183">
        <v>0</v>
      </c>
      <c r="H71" s="183"/>
      <c r="I71" s="174"/>
      <c r="J71" s="174"/>
      <c r="K71" s="174"/>
      <c r="L71" s="174"/>
      <c r="M71" s="174"/>
      <c r="N71" s="174"/>
      <c r="O71" s="174"/>
    </row>
    <row r="72" spans="1:15" ht="25.5" x14ac:dyDescent="0.2">
      <c r="A72" s="69" t="s">
        <v>174</v>
      </c>
      <c r="B72" s="67" t="s">
        <v>173</v>
      </c>
      <c r="C72" s="64"/>
      <c r="D72" s="180"/>
      <c r="E72" s="180"/>
      <c r="F72" s="179">
        <v>15622.61</v>
      </c>
      <c r="G72" s="179">
        <v>0</v>
      </c>
      <c r="H72" s="183"/>
      <c r="I72" s="66"/>
      <c r="J72" s="66"/>
      <c r="K72" s="66"/>
      <c r="L72" s="66"/>
      <c r="M72" s="66"/>
      <c r="N72" s="66"/>
      <c r="O72" s="66"/>
    </row>
    <row r="73" spans="1:15" x14ac:dyDescent="0.2">
      <c r="A73" s="186" t="s">
        <v>175</v>
      </c>
      <c r="B73" s="187" t="s">
        <v>176</v>
      </c>
      <c r="C73" s="183">
        <f>+C74+C76+C78+C80+C83+C85</f>
        <v>0</v>
      </c>
      <c r="D73" s="161"/>
      <c r="E73" s="161"/>
      <c r="F73" s="183">
        <f>+F74+F76+F78+F80+F83+F85</f>
        <v>0</v>
      </c>
      <c r="G73" s="183">
        <v>0</v>
      </c>
      <c r="H73" s="183">
        <v>0</v>
      </c>
      <c r="I73" s="174"/>
      <c r="J73" s="174"/>
      <c r="K73" s="174"/>
      <c r="L73" s="174"/>
      <c r="M73" s="174"/>
      <c r="N73" s="174"/>
      <c r="O73" s="174"/>
    </row>
    <row r="74" spans="1:15" x14ac:dyDescent="0.2">
      <c r="A74" s="184" t="s">
        <v>177</v>
      </c>
      <c r="B74" s="185" t="s">
        <v>178</v>
      </c>
      <c r="C74" s="183">
        <f>+C75</f>
        <v>0</v>
      </c>
      <c r="D74" s="181"/>
      <c r="E74" s="181"/>
      <c r="F74" s="183">
        <f>+F75</f>
        <v>0</v>
      </c>
      <c r="G74" s="183">
        <v>0</v>
      </c>
      <c r="H74" s="183"/>
      <c r="I74" s="174"/>
      <c r="J74" s="174"/>
      <c r="K74" s="174"/>
      <c r="L74" s="174"/>
      <c r="M74" s="174"/>
      <c r="N74" s="174"/>
      <c r="O74" s="174"/>
    </row>
    <row r="75" spans="1:15" x14ac:dyDescent="0.2">
      <c r="A75" s="69" t="s">
        <v>179</v>
      </c>
      <c r="B75" s="67" t="s">
        <v>180</v>
      </c>
      <c r="C75" s="178"/>
      <c r="D75" s="180"/>
      <c r="E75" s="180"/>
      <c r="F75" s="178"/>
      <c r="G75" s="179">
        <v>0</v>
      </c>
      <c r="H75" s="183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84" t="s">
        <v>401</v>
      </c>
      <c r="B76" s="185" t="s">
        <v>402</v>
      </c>
      <c r="C76" s="183">
        <f>+C77</f>
        <v>0</v>
      </c>
      <c r="D76" s="181"/>
      <c r="E76" s="181"/>
      <c r="F76" s="183">
        <f>+F77</f>
        <v>0</v>
      </c>
      <c r="G76" s="183">
        <v>0</v>
      </c>
      <c r="H76" s="183"/>
      <c r="I76" s="174"/>
      <c r="J76" s="174"/>
      <c r="K76" s="174"/>
      <c r="L76" s="174"/>
      <c r="M76" s="174"/>
      <c r="N76" s="174"/>
      <c r="O76" s="174"/>
    </row>
    <row r="77" spans="1:15" ht="25.5" x14ac:dyDescent="0.2">
      <c r="A77" s="69" t="s">
        <v>403</v>
      </c>
      <c r="B77" s="67" t="s">
        <v>404</v>
      </c>
      <c r="C77" s="178"/>
      <c r="D77" s="180"/>
      <c r="E77" s="180"/>
      <c r="F77" s="178"/>
      <c r="G77" s="179">
        <v>0</v>
      </c>
      <c r="H77" s="183"/>
      <c r="I77" s="66"/>
      <c r="J77" s="66"/>
      <c r="K77" s="66"/>
      <c r="L77" s="66"/>
      <c r="M77" s="66"/>
      <c r="N77" s="66"/>
      <c r="O77" s="66"/>
    </row>
    <row r="78" spans="1:15" x14ac:dyDescent="0.2">
      <c r="A78" s="184" t="s">
        <v>181</v>
      </c>
      <c r="B78" s="185" t="s">
        <v>182</v>
      </c>
      <c r="C78" s="183">
        <f>+C79</f>
        <v>0</v>
      </c>
      <c r="D78" s="181"/>
      <c r="E78" s="181"/>
      <c r="F78" s="183">
        <f>+F79</f>
        <v>0</v>
      </c>
      <c r="G78" s="183">
        <v>0</v>
      </c>
      <c r="H78" s="183"/>
      <c r="I78" s="174"/>
      <c r="J78" s="174"/>
      <c r="K78" s="174"/>
      <c r="L78" s="174"/>
      <c r="M78" s="174"/>
      <c r="N78" s="174"/>
      <c r="O78" s="174"/>
    </row>
    <row r="79" spans="1:15" x14ac:dyDescent="0.2">
      <c r="A79" s="69" t="s">
        <v>183</v>
      </c>
      <c r="B79" s="67" t="s">
        <v>184</v>
      </c>
      <c r="C79" s="68"/>
      <c r="D79" s="180"/>
      <c r="E79" s="180"/>
      <c r="F79" s="178"/>
      <c r="G79" s="179">
        <v>0</v>
      </c>
      <c r="H79" s="183"/>
      <c r="I79" s="66"/>
      <c r="J79" s="66"/>
      <c r="K79" s="66"/>
      <c r="L79" s="66"/>
      <c r="M79" s="66"/>
      <c r="N79" s="66"/>
      <c r="O79" s="66"/>
    </row>
    <row r="80" spans="1:15" x14ac:dyDescent="0.2">
      <c r="A80" s="184" t="s">
        <v>185</v>
      </c>
      <c r="B80" s="185" t="s">
        <v>186</v>
      </c>
      <c r="C80" s="183">
        <f>+C81+C82</f>
        <v>0</v>
      </c>
      <c r="D80" s="181"/>
      <c r="E80" s="181"/>
      <c r="F80" s="183">
        <f>+F81+F82</f>
        <v>0</v>
      </c>
      <c r="G80" s="183">
        <v>0</v>
      </c>
      <c r="H80" s="183"/>
      <c r="I80" s="174"/>
      <c r="J80" s="174"/>
      <c r="K80" s="174"/>
      <c r="L80" s="174"/>
      <c r="M80" s="174"/>
      <c r="N80" s="174"/>
      <c r="O80" s="174"/>
    </row>
    <row r="81" spans="1:15" x14ac:dyDescent="0.2">
      <c r="A81" s="69" t="s">
        <v>187</v>
      </c>
      <c r="B81" s="67" t="s">
        <v>188</v>
      </c>
      <c r="C81" s="64"/>
      <c r="D81" s="180"/>
      <c r="E81" s="180"/>
      <c r="F81" s="179"/>
      <c r="G81" s="179">
        <v>0</v>
      </c>
      <c r="H81" s="183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80"/>
      <c r="E82" s="180"/>
      <c r="F82" s="178"/>
      <c r="G82" s="179">
        <v>0</v>
      </c>
      <c r="H82" s="183"/>
      <c r="I82" s="66"/>
      <c r="J82" s="66"/>
      <c r="K82" s="66"/>
      <c r="L82" s="66"/>
      <c r="M82" s="66"/>
      <c r="N82" s="66"/>
      <c r="O82" s="66"/>
    </row>
    <row r="83" spans="1:15" x14ac:dyDescent="0.2">
      <c r="A83" s="184" t="s">
        <v>191</v>
      </c>
      <c r="B83" s="185" t="s">
        <v>192</v>
      </c>
      <c r="C83" s="183">
        <f>+C84</f>
        <v>0</v>
      </c>
      <c r="D83" s="181"/>
      <c r="E83" s="181"/>
      <c r="F83" s="183">
        <f>+F84</f>
        <v>0</v>
      </c>
      <c r="G83" s="183">
        <v>0</v>
      </c>
      <c r="H83" s="183"/>
      <c r="I83" s="174"/>
      <c r="J83" s="174"/>
      <c r="K83" s="174"/>
      <c r="L83" s="174"/>
      <c r="M83" s="174"/>
      <c r="N83" s="174"/>
      <c r="O83" s="174"/>
    </row>
    <row r="84" spans="1:15" x14ac:dyDescent="0.2">
      <c r="A84" s="69" t="s">
        <v>193</v>
      </c>
      <c r="B84" s="67" t="s">
        <v>194</v>
      </c>
      <c r="C84" s="64"/>
      <c r="D84" s="180"/>
      <c r="E84" s="180"/>
      <c r="F84" s="179"/>
      <c r="G84" s="179">
        <v>0</v>
      </c>
      <c r="H84" s="183"/>
      <c r="I84" s="66"/>
      <c r="J84" s="66"/>
      <c r="K84" s="66"/>
      <c r="L84" s="66"/>
      <c r="M84" s="66"/>
      <c r="N84" s="66"/>
      <c r="O84" s="66"/>
    </row>
    <row r="85" spans="1:15" x14ac:dyDescent="0.2">
      <c r="A85" s="184" t="s">
        <v>195</v>
      </c>
      <c r="B85" s="185" t="s">
        <v>196</v>
      </c>
      <c r="C85" s="183">
        <f>SUM(C86:C89)</f>
        <v>0</v>
      </c>
      <c r="D85" s="181"/>
      <c r="E85" s="181"/>
      <c r="F85" s="183">
        <f>SUM(F86:F89)</f>
        <v>0</v>
      </c>
      <c r="G85" s="183">
        <v>0</v>
      </c>
      <c r="H85" s="183"/>
      <c r="I85" s="174"/>
      <c r="J85" s="174"/>
      <c r="K85" s="174"/>
      <c r="L85" s="174"/>
      <c r="M85" s="174"/>
      <c r="N85" s="174"/>
      <c r="O85" s="174"/>
    </row>
    <row r="86" spans="1:15" ht="25.5" x14ac:dyDescent="0.2">
      <c r="A86" s="69" t="s">
        <v>197</v>
      </c>
      <c r="B86" s="67" t="s">
        <v>198</v>
      </c>
      <c r="C86" s="64"/>
      <c r="D86" s="180"/>
      <c r="E86" s="180"/>
      <c r="F86" s="179"/>
      <c r="G86" s="179">
        <v>0</v>
      </c>
      <c r="H86" s="183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80"/>
      <c r="E87" s="180"/>
      <c r="F87" s="179"/>
      <c r="G87" s="179">
        <v>0</v>
      </c>
      <c r="H87" s="183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/>
      <c r="D88" s="181"/>
      <c r="E88" s="181"/>
      <c r="F88" s="179"/>
      <c r="G88" s="179">
        <v>0</v>
      </c>
      <c r="H88" s="183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81"/>
      <c r="E89" s="181"/>
      <c r="F89" s="179"/>
      <c r="G89" s="179">
        <v>0</v>
      </c>
      <c r="H89" s="183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6" t="s">
        <v>203</v>
      </c>
      <c r="B90" s="187" t="s">
        <v>204</v>
      </c>
      <c r="C90" s="183">
        <f>+C91+C94</f>
        <v>14950</v>
      </c>
      <c r="D90" s="161">
        <v>25691</v>
      </c>
      <c r="E90" s="161"/>
      <c r="F90" s="183">
        <f>+F91+F94</f>
        <v>25798.78</v>
      </c>
      <c r="G90" s="183">
        <f t="shared" ref="G73:G137" si="1">+F90/C90*100</f>
        <v>172.56709030100333</v>
      </c>
      <c r="H90" s="183">
        <f>+F90/D90*100</f>
        <v>100.4195243470476</v>
      </c>
      <c r="I90" s="174"/>
      <c r="J90" s="174"/>
      <c r="K90" s="174"/>
      <c r="L90" s="174"/>
      <c r="M90" s="174"/>
      <c r="N90" s="174"/>
      <c r="O90" s="174"/>
    </row>
    <row r="91" spans="1:15" x14ac:dyDescent="0.2">
      <c r="A91" s="184" t="s">
        <v>406</v>
      </c>
      <c r="B91" s="185" t="s">
        <v>407</v>
      </c>
      <c r="C91" s="183">
        <f>+C92+C93</f>
        <v>0</v>
      </c>
      <c r="D91" s="181"/>
      <c r="E91" s="181"/>
      <c r="F91" s="183">
        <f>+F92+F93</f>
        <v>0</v>
      </c>
      <c r="G91" s="183">
        <v>0</v>
      </c>
      <c r="H91" s="183"/>
      <c r="I91" s="174"/>
      <c r="J91" s="174"/>
      <c r="K91" s="174"/>
      <c r="L91" s="174"/>
      <c r="M91" s="174"/>
      <c r="N91" s="174"/>
      <c r="O91" s="174"/>
    </row>
    <row r="92" spans="1:15" ht="25.5" x14ac:dyDescent="0.2">
      <c r="A92" s="69" t="s">
        <v>408</v>
      </c>
      <c r="B92" s="67" t="s">
        <v>409</v>
      </c>
      <c r="C92" s="64">
        <v>0</v>
      </c>
      <c r="D92" s="181"/>
      <c r="E92" s="181"/>
      <c r="F92" s="179"/>
      <c r="G92" s="179">
        <v>0</v>
      </c>
      <c r="H92" s="183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81"/>
      <c r="E93" s="181"/>
      <c r="F93" s="179"/>
      <c r="G93" s="179">
        <v>0</v>
      </c>
      <c r="H93" s="183"/>
      <c r="I93" s="66"/>
      <c r="J93" s="66"/>
      <c r="K93" s="66"/>
      <c r="L93" s="66"/>
      <c r="M93" s="66"/>
      <c r="N93" s="66"/>
      <c r="O93" s="66"/>
    </row>
    <row r="94" spans="1:15" x14ac:dyDescent="0.2">
      <c r="A94" s="184" t="s">
        <v>205</v>
      </c>
      <c r="B94" s="185" t="s">
        <v>206</v>
      </c>
      <c r="C94" s="183">
        <f>SUM(C95:C97)</f>
        <v>14950</v>
      </c>
      <c r="D94" s="181"/>
      <c r="E94" s="181"/>
      <c r="F94" s="183">
        <f>SUM(F95:F97)</f>
        <v>25798.78</v>
      </c>
      <c r="G94" s="183">
        <f t="shared" si="1"/>
        <v>172.56709030100333</v>
      </c>
      <c r="H94" s="183"/>
      <c r="I94" s="174"/>
      <c r="J94" s="174"/>
      <c r="K94" s="174"/>
      <c r="L94" s="174"/>
      <c r="M94" s="174"/>
      <c r="N94" s="174"/>
      <c r="O94" s="174"/>
    </row>
    <row r="95" spans="1:15" x14ac:dyDescent="0.2">
      <c r="A95" s="69" t="s">
        <v>207</v>
      </c>
      <c r="B95" s="67" t="s">
        <v>208</v>
      </c>
      <c r="C95" s="179">
        <v>14950</v>
      </c>
      <c r="D95" s="181"/>
      <c r="E95" s="181"/>
      <c r="F95" s="179">
        <v>25798.78</v>
      </c>
      <c r="G95" s="179">
        <f t="shared" si="1"/>
        <v>172.56709030100333</v>
      </c>
      <c r="H95" s="183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79"/>
      <c r="D96" s="181"/>
      <c r="E96" s="181"/>
      <c r="F96" s="179"/>
      <c r="G96" s="179">
        <v>0</v>
      </c>
      <c r="H96" s="183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79"/>
      <c r="D97" s="181"/>
      <c r="E97" s="181"/>
      <c r="F97" s="179"/>
      <c r="G97" s="179">
        <v>0</v>
      </c>
      <c r="H97" s="183"/>
      <c r="I97" s="66"/>
      <c r="J97" s="66"/>
      <c r="K97" s="66"/>
      <c r="L97" s="66"/>
      <c r="M97" s="66"/>
      <c r="N97" s="66"/>
      <c r="O97" s="66"/>
    </row>
    <row r="98" spans="1:15" x14ac:dyDescent="0.2">
      <c r="A98" s="186" t="s">
        <v>209</v>
      </c>
      <c r="B98" s="187" t="s">
        <v>210</v>
      </c>
      <c r="C98" s="183">
        <f>+C99+C103+C107</f>
        <v>0</v>
      </c>
      <c r="D98" s="161">
        <v>11801</v>
      </c>
      <c r="E98" s="161"/>
      <c r="F98" s="183">
        <f>+F99+F103+F107</f>
        <v>11800.02</v>
      </c>
      <c r="G98" s="183">
        <v>0</v>
      </c>
      <c r="H98" s="183">
        <f>+F98/D98*100</f>
        <v>99.991695619015346</v>
      </c>
      <c r="I98" s="174"/>
      <c r="J98" s="174"/>
      <c r="K98" s="174"/>
      <c r="L98" s="174"/>
      <c r="M98" s="174"/>
      <c r="N98" s="174"/>
      <c r="O98" s="174"/>
    </row>
    <row r="99" spans="1:15" x14ac:dyDescent="0.2">
      <c r="A99" s="184" t="s">
        <v>211</v>
      </c>
      <c r="B99" s="185" t="s">
        <v>212</v>
      </c>
      <c r="C99" s="183">
        <f>SUM(C100:C102)</f>
        <v>0</v>
      </c>
      <c r="D99" s="181"/>
      <c r="E99" s="181"/>
      <c r="F99" s="183">
        <f>SUM(F100:F102)</f>
        <v>11800.02</v>
      </c>
      <c r="G99" s="183">
        <v>0</v>
      </c>
      <c r="H99" s="183"/>
      <c r="I99" s="174"/>
      <c r="J99" s="174"/>
      <c r="K99" s="174"/>
      <c r="L99" s="174"/>
      <c r="M99" s="174"/>
      <c r="N99" s="174"/>
      <c r="O99" s="174"/>
    </row>
    <row r="100" spans="1:15" x14ac:dyDescent="0.2">
      <c r="A100" s="69" t="s">
        <v>213</v>
      </c>
      <c r="B100" s="67" t="s">
        <v>214</v>
      </c>
      <c r="C100" s="179"/>
      <c r="D100" s="181"/>
      <c r="E100" s="181"/>
      <c r="F100" s="179"/>
      <c r="G100" s="179">
        <v>0</v>
      </c>
      <c r="H100" s="183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79"/>
      <c r="D101" s="181"/>
      <c r="E101" s="181"/>
      <c r="F101" s="179"/>
      <c r="G101" s="179">
        <v>0</v>
      </c>
      <c r="H101" s="183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79"/>
      <c r="D102" s="181"/>
      <c r="E102" s="181"/>
      <c r="F102" s="179">
        <v>11800.02</v>
      </c>
      <c r="G102" s="179">
        <v>0</v>
      </c>
      <c r="H102" s="183"/>
      <c r="I102" s="66"/>
      <c r="J102" s="66"/>
      <c r="K102" s="66"/>
      <c r="L102" s="66"/>
      <c r="M102" s="66"/>
      <c r="N102" s="66"/>
      <c r="O102" s="66"/>
    </row>
    <row r="103" spans="1:15" x14ac:dyDescent="0.2">
      <c r="A103" s="184" t="s">
        <v>217</v>
      </c>
      <c r="B103" s="185" t="s">
        <v>218</v>
      </c>
      <c r="C103" s="183">
        <f>SUM(C104:C106)</f>
        <v>0</v>
      </c>
      <c r="D103" s="181"/>
      <c r="E103" s="181"/>
      <c r="F103" s="183">
        <f>SUM(F104:F106)</f>
        <v>0</v>
      </c>
      <c r="G103" s="183">
        <v>0</v>
      </c>
      <c r="H103" s="183"/>
      <c r="I103" s="174"/>
      <c r="J103" s="174"/>
      <c r="K103" s="174"/>
      <c r="L103" s="174"/>
      <c r="M103" s="174"/>
      <c r="N103" s="174"/>
      <c r="O103" s="174"/>
    </row>
    <row r="104" spans="1:15" x14ac:dyDescent="0.2">
      <c r="A104" s="69" t="s">
        <v>219</v>
      </c>
      <c r="B104" s="67" t="s">
        <v>220</v>
      </c>
      <c r="C104" s="64"/>
      <c r="D104" s="181"/>
      <c r="E104" s="181"/>
      <c r="F104" s="64">
        <v>0</v>
      </c>
      <c r="G104" s="179">
        <v>0</v>
      </c>
      <c r="H104" s="183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81"/>
      <c r="E105" s="181"/>
      <c r="F105" s="64"/>
      <c r="G105" s="179">
        <v>0</v>
      </c>
      <c r="H105" s="183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81"/>
      <c r="E106" s="181"/>
      <c r="F106" s="64"/>
      <c r="G106" s="179">
        <v>0</v>
      </c>
      <c r="H106" s="183"/>
      <c r="I106" s="66"/>
      <c r="J106" s="66"/>
      <c r="K106" s="66"/>
      <c r="L106" s="66"/>
      <c r="M106" s="66"/>
      <c r="N106" s="66"/>
      <c r="O106" s="66"/>
    </row>
    <row r="107" spans="1:15" x14ac:dyDescent="0.2">
      <c r="A107" s="184" t="s">
        <v>223</v>
      </c>
      <c r="B107" s="185" t="s">
        <v>224</v>
      </c>
      <c r="C107" s="183">
        <f>SUM(C108:C112)</f>
        <v>0</v>
      </c>
      <c r="D107" s="181"/>
      <c r="E107" s="181"/>
      <c r="F107" s="183">
        <f>SUM(F108:F112)</f>
        <v>0</v>
      </c>
      <c r="G107" s="183">
        <v>0</v>
      </c>
      <c r="H107" s="183"/>
      <c r="I107" s="174"/>
      <c r="J107" s="174"/>
      <c r="K107" s="174"/>
      <c r="L107" s="174"/>
      <c r="M107" s="174"/>
      <c r="N107" s="174"/>
      <c r="O107" s="174"/>
    </row>
    <row r="108" spans="1:15" x14ac:dyDescent="0.2">
      <c r="A108" s="69" t="s">
        <v>420</v>
      </c>
      <c r="B108" s="67" t="s">
        <v>421</v>
      </c>
      <c r="C108" s="64"/>
      <c r="D108" s="181"/>
      <c r="E108" s="181"/>
      <c r="F108" s="64"/>
      <c r="G108" s="179">
        <v>0</v>
      </c>
      <c r="H108" s="183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81"/>
      <c r="E109" s="181"/>
      <c r="F109" s="64"/>
      <c r="G109" s="179">
        <v>0</v>
      </c>
      <c r="H109" s="183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81"/>
      <c r="E110" s="181"/>
      <c r="F110" s="64"/>
      <c r="G110" s="179">
        <v>0</v>
      </c>
      <c r="H110" s="183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81"/>
      <c r="E111" s="181"/>
      <c r="F111" s="64"/>
      <c r="G111" s="179">
        <v>0</v>
      </c>
      <c r="H111" s="183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81"/>
      <c r="E112" s="181"/>
      <c r="F112" s="64"/>
      <c r="G112" s="179">
        <v>0</v>
      </c>
      <c r="H112" s="183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8" t="s">
        <v>57</v>
      </c>
      <c r="B113" s="199" t="s">
        <v>227</v>
      </c>
      <c r="C113" s="200">
        <f>+C114+C122+C149+C152+C155</f>
        <v>106763.51</v>
      </c>
      <c r="D113" s="201">
        <f>+D114+D122+D149+D152+D155</f>
        <v>707013</v>
      </c>
      <c r="E113" s="201">
        <f>+E114+E122+E149+E152+E155</f>
        <v>0</v>
      </c>
      <c r="F113" s="200">
        <f>+F114+F122+F149+F152+F155</f>
        <v>520914.91</v>
      </c>
      <c r="G113" s="200">
        <f t="shared" si="1"/>
        <v>487.91474727648045</v>
      </c>
      <c r="H113" s="200">
        <f>+F113/D113*100</f>
        <v>73.678264756093597</v>
      </c>
      <c r="I113" s="171"/>
      <c r="J113" s="171"/>
      <c r="K113" s="171"/>
      <c r="L113" s="171"/>
      <c r="M113" s="171"/>
      <c r="N113" s="171"/>
      <c r="O113" s="171"/>
    </row>
    <row r="114" spans="1:15" x14ac:dyDescent="0.2">
      <c r="A114" s="186" t="s">
        <v>59</v>
      </c>
      <c r="B114" s="187" t="s">
        <v>228</v>
      </c>
      <c r="C114" s="183">
        <f>+C115+C117</f>
        <v>6965.2</v>
      </c>
      <c r="D114" s="161">
        <v>2000</v>
      </c>
      <c r="E114" s="161"/>
      <c r="F114" s="183">
        <f>+F115+F117</f>
        <v>6100</v>
      </c>
      <c r="G114" s="183">
        <f t="shared" si="1"/>
        <v>87.578246137942912</v>
      </c>
      <c r="H114" s="183">
        <f>+F114/D114*100</f>
        <v>305</v>
      </c>
      <c r="I114" s="174"/>
      <c r="J114" s="174"/>
      <c r="K114" s="174"/>
      <c r="L114" s="174"/>
      <c r="M114" s="174"/>
      <c r="N114" s="174"/>
      <c r="O114" s="174"/>
    </row>
    <row r="115" spans="1:15" x14ac:dyDescent="0.2">
      <c r="A115" s="184" t="s">
        <v>427</v>
      </c>
      <c r="B115" s="185" t="s">
        <v>428</v>
      </c>
      <c r="C115" s="183">
        <f>+C116</f>
        <v>0</v>
      </c>
      <c r="D115" s="181"/>
      <c r="E115" s="181"/>
      <c r="F115" s="183">
        <f>+F116</f>
        <v>0</v>
      </c>
      <c r="G115" s="183">
        <v>0</v>
      </c>
      <c r="H115" s="183"/>
      <c r="I115" s="174"/>
      <c r="J115" s="174"/>
      <c r="K115" s="174"/>
      <c r="L115" s="174"/>
      <c r="M115" s="174"/>
      <c r="N115" s="174"/>
      <c r="O115" s="174"/>
    </row>
    <row r="116" spans="1:15" x14ac:dyDescent="0.2">
      <c r="A116" s="69" t="s">
        <v>429</v>
      </c>
      <c r="B116" s="67" t="s">
        <v>344</v>
      </c>
      <c r="C116" s="64"/>
      <c r="D116" s="181"/>
      <c r="E116" s="181"/>
      <c r="F116" s="179"/>
      <c r="G116" s="179">
        <v>0</v>
      </c>
      <c r="H116" s="183"/>
      <c r="I116" s="66"/>
      <c r="J116" s="66"/>
      <c r="K116" s="66"/>
      <c r="L116" s="66"/>
      <c r="M116" s="66"/>
      <c r="N116" s="66"/>
      <c r="O116" s="66"/>
    </row>
    <row r="117" spans="1:15" x14ac:dyDescent="0.2">
      <c r="A117" s="184" t="s">
        <v>229</v>
      </c>
      <c r="B117" s="185" t="s">
        <v>230</v>
      </c>
      <c r="C117" s="183">
        <f>+C119+C120+C121</f>
        <v>6965.2</v>
      </c>
      <c r="D117" s="181"/>
      <c r="E117" s="181"/>
      <c r="F117" s="183">
        <f>+F119+F120+F121+F118</f>
        <v>6100</v>
      </c>
      <c r="G117" s="183">
        <f t="shared" si="1"/>
        <v>87.578246137942912</v>
      </c>
      <c r="H117" s="183"/>
      <c r="I117" s="174"/>
      <c r="J117" s="174"/>
      <c r="K117" s="174"/>
      <c r="L117" s="174"/>
      <c r="M117" s="174"/>
      <c r="N117" s="174"/>
      <c r="O117" s="174"/>
    </row>
    <row r="118" spans="1:15" x14ac:dyDescent="0.2">
      <c r="A118" s="313">
        <v>4121</v>
      </c>
      <c r="B118" s="185" t="s">
        <v>602</v>
      </c>
      <c r="C118" s="183"/>
      <c r="D118" s="181"/>
      <c r="E118" s="181"/>
      <c r="F118" s="183">
        <v>6100</v>
      </c>
      <c r="G118" s="183">
        <v>0</v>
      </c>
      <c r="H118" s="183"/>
      <c r="I118" s="174"/>
      <c r="J118" s="174"/>
      <c r="K118" s="174"/>
      <c r="L118" s="174"/>
      <c r="M118" s="174"/>
      <c r="N118" s="174"/>
      <c r="O118" s="174"/>
    </row>
    <row r="119" spans="1:15" x14ac:dyDescent="0.2">
      <c r="A119" s="69" t="s">
        <v>231</v>
      </c>
      <c r="B119" s="67" t="s">
        <v>232</v>
      </c>
      <c r="C119" s="64">
        <v>1339.2</v>
      </c>
      <c r="D119" s="181"/>
      <c r="E119" s="181"/>
      <c r="F119" s="179">
        <v>0</v>
      </c>
      <c r="G119" s="179">
        <f t="shared" si="1"/>
        <v>0</v>
      </c>
      <c r="H119" s="183"/>
      <c r="I119" s="174"/>
      <c r="J119" s="66"/>
      <c r="K119" s="66"/>
      <c r="L119" s="66"/>
      <c r="M119" s="66"/>
      <c r="N119" s="66"/>
      <c r="O119" s="66"/>
    </row>
    <row r="120" spans="1:15" x14ac:dyDescent="0.2">
      <c r="A120" s="69" t="s">
        <v>430</v>
      </c>
      <c r="B120" s="67" t="s">
        <v>348</v>
      </c>
      <c r="C120" s="64">
        <v>5626</v>
      </c>
      <c r="D120" s="181"/>
      <c r="E120" s="181"/>
      <c r="F120" s="179"/>
      <c r="G120" s="179">
        <f t="shared" si="1"/>
        <v>0</v>
      </c>
      <c r="H120" s="183"/>
      <c r="I120" s="66"/>
      <c r="J120" s="66"/>
      <c r="K120" s="66"/>
      <c r="L120" s="66"/>
      <c r="M120" s="66"/>
      <c r="N120" s="66"/>
      <c r="O120" s="66"/>
    </row>
    <row r="121" spans="1:15" x14ac:dyDescent="0.2">
      <c r="A121" s="69" t="s">
        <v>431</v>
      </c>
      <c r="B121" s="67" t="s">
        <v>432</v>
      </c>
      <c r="C121" s="64"/>
      <c r="D121" s="181"/>
      <c r="E121" s="181"/>
      <c r="F121" s="179"/>
      <c r="G121" s="179" t="e">
        <f t="shared" si="1"/>
        <v>#DIV/0!</v>
      </c>
      <c r="H121" s="183"/>
      <c r="I121" s="66"/>
      <c r="J121" s="66"/>
      <c r="K121" s="66"/>
      <c r="L121" s="66"/>
      <c r="M121" s="66"/>
      <c r="N121" s="66"/>
      <c r="O121" s="66"/>
    </row>
    <row r="122" spans="1:15" x14ac:dyDescent="0.2">
      <c r="A122" s="186" t="s">
        <v>233</v>
      </c>
      <c r="B122" s="187" t="s">
        <v>234</v>
      </c>
      <c r="C122" s="183">
        <f>+C123+C127+C135+C138+C142+C145</f>
        <v>99798.31</v>
      </c>
      <c r="D122" s="161">
        <v>705013</v>
      </c>
      <c r="E122" s="161"/>
      <c r="F122" s="183">
        <f>+F123+F127+F135+F138+F142+F145</f>
        <v>514814.91</v>
      </c>
      <c r="G122" s="183">
        <f t="shared" si="1"/>
        <v>515.85533863248781</v>
      </c>
      <c r="H122" s="183">
        <f>+F122/D122*100</f>
        <v>73.022044983567682</v>
      </c>
      <c r="I122" s="174"/>
      <c r="J122" s="174"/>
      <c r="K122" s="174"/>
      <c r="L122" s="174"/>
      <c r="M122" s="174"/>
      <c r="N122" s="174"/>
      <c r="O122" s="174"/>
    </row>
    <row r="123" spans="1:15" x14ac:dyDescent="0.2">
      <c r="A123" s="184" t="s">
        <v>235</v>
      </c>
      <c r="B123" s="185" t="s">
        <v>236</v>
      </c>
      <c r="C123" s="183">
        <f>SUM(C124:C126)</f>
        <v>0</v>
      </c>
      <c r="D123" s="181"/>
      <c r="E123" s="181"/>
      <c r="F123" s="183">
        <f>SUM(F124:F126)</f>
        <v>1988</v>
      </c>
      <c r="G123" s="183">
        <v>0</v>
      </c>
      <c r="H123" s="183"/>
      <c r="I123" s="174"/>
      <c r="J123" s="174"/>
      <c r="K123" s="174"/>
      <c r="L123" s="174"/>
      <c r="M123" s="174"/>
      <c r="N123" s="174"/>
      <c r="O123" s="174"/>
    </row>
    <row r="124" spans="1:15" x14ac:dyDescent="0.2">
      <c r="A124" s="69" t="s">
        <v>433</v>
      </c>
      <c r="B124" s="67" t="s">
        <v>354</v>
      </c>
      <c r="C124" s="64"/>
      <c r="D124" s="181"/>
      <c r="E124" s="181"/>
      <c r="F124" s="179"/>
      <c r="G124" s="179">
        <v>0</v>
      </c>
      <c r="H124" s="183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237</v>
      </c>
      <c r="B125" s="67" t="s">
        <v>238</v>
      </c>
      <c r="C125" s="64"/>
      <c r="D125" s="181"/>
      <c r="E125" s="181"/>
      <c r="F125" s="179"/>
      <c r="G125" s="179">
        <v>0</v>
      </c>
      <c r="H125" s="183"/>
      <c r="I125" s="66"/>
      <c r="J125" s="66"/>
      <c r="K125" s="66"/>
      <c r="L125" s="66"/>
      <c r="M125" s="66"/>
      <c r="N125" s="66"/>
      <c r="O125" s="66"/>
    </row>
    <row r="126" spans="1:15" x14ac:dyDescent="0.2">
      <c r="A126" s="69" t="s">
        <v>434</v>
      </c>
      <c r="B126" s="67" t="s">
        <v>435</v>
      </c>
      <c r="C126" s="64"/>
      <c r="D126" s="181"/>
      <c r="E126" s="181"/>
      <c r="F126" s="179">
        <v>1988</v>
      </c>
      <c r="G126" s="179">
        <v>0</v>
      </c>
      <c r="H126" s="183"/>
      <c r="I126" s="66"/>
      <c r="J126" s="66"/>
      <c r="K126" s="66"/>
      <c r="L126" s="66"/>
      <c r="M126" s="66"/>
      <c r="N126" s="66"/>
      <c r="O126" s="66"/>
    </row>
    <row r="127" spans="1:15" x14ac:dyDescent="0.2">
      <c r="A127" s="184" t="s">
        <v>239</v>
      </c>
      <c r="B127" s="185" t="s">
        <v>240</v>
      </c>
      <c r="C127" s="183">
        <f>SUM(C128:C134)</f>
        <v>94716.98</v>
      </c>
      <c r="D127" s="181"/>
      <c r="E127" s="181"/>
      <c r="F127" s="183">
        <f>SUM(F128:F134)</f>
        <v>507480.08999999997</v>
      </c>
      <c r="G127" s="183">
        <f t="shared" si="1"/>
        <v>535.78575879425205</v>
      </c>
      <c r="H127" s="183"/>
      <c r="I127" s="174"/>
      <c r="J127" s="174"/>
      <c r="K127" s="174"/>
      <c r="L127" s="174"/>
      <c r="M127" s="174"/>
      <c r="N127" s="174"/>
      <c r="O127" s="174"/>
    </row>
    <row r="128" spans="1:15" x14ac:dyDescent="0.2">
      <c r="A128" s="69" t="s">
        <v>241</v>
      </c>
      <c r="B128" s="67" t="s">
        <v>242</v>
      </c>
      <c r="C128" s="64">
        <v>23361.43</v>
      </c>
      <c r="D128" s="181"/>
      <c r="E128" s="181"/>
      <c r="F128" s="179">
        <v>398203.84</v>
      </c>
      <c r="G128" s="179">
        <f t="shared" si="1"/>
        <v>1704.5353816097731</v>
      </c>
      <c r="H128" s="183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436</v>
      </c>
      <c r="B129" s="67" t="s">
        <v>437</v>
      </c>
      <c r="C129" s="64">
        <v>8392.98</v>
      </c>
      <c r="D129" s="181"/>
      <c r="E129" s="181"/>
      <c r="F129" s="179">
        <v>13702.48</v>
      </c>
      <c r="G129" s="179">
        <f t="shared" si="1"/>
        <v>163.26120162326134</v>
      </c>
      <c r="H129" s="183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438</v>
      </c>
      <c r="B130" s="67" t="s">
        <v>439</v>
      </c>
      <c r="C130" s="64">
        <v>3301.38</v>
      </c>
      <c r="D130" s="181"/>
      <c r="E130" s="181"/>
      <c r="F130" s="179">
        <v>9317.44</v>
      </c>
      <c r="G130" s="179">
        <f t="shared" si="1"/>
        <v>282.22864377926811</v>
      </c>
      <c r="H130" s="183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243</v>
      </c>
      <c r="B131" s="67" t="s">
        <v>244</v>
      </c>
      <c r="C131" s="64">
        <v>59047.14</v>
      </c>
      <c r="D131" s="181"/>
      <c r="E131" s="181"/>
      <c r="F131" s="179">
        <v>73753.09</v>
      </c>
      <c r="G131" s="179">
        <f t="shared" si="1"/>
        <v>124.90543995864998</v>
      </c>
      <c r="H131" s="183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440</v>
      </c>
      <c r="B132" s="67" t="s">
        <v>441</v>
      </c>
      <c r="C132" s="64">
        <v>614.04999999999995</v>
      </c>
      <c r="D132" s="181"/>
      <c r="E132" s="181"/>
      <c r="F132" s="179">
        <v>12503.24</v>
      </c>
      <c r="G132" s="179">
        <f t="shared" si="1"/>
        <v>2036.1924924680402</v>
      </c>
      <c r="H132" s="183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442</v>
      </c>
      <c r="B133" s="67" t="s">
        <v>360</v>
      </c>
      <c r="C133" s="64"/>
      <c r="D133" s="181"/>
      <c r="E133" s="181"/>
      <c r="F133" s="179">
        <v>0</v>
      </c>
      <c r="G133" s="179">
        <v>0</v>
      </c>
      <c r="H133" s="183"/>
      <c r="I133" s="66"/>
      <c r="J133" s="66"/>
      <c r="K133" s="66"/>
      <c r="L133" s="66"/>
      <c r="M133" s="66"/>
      <c r="N133" s="66"/>
      <c r="O133" s="66"/>
    </row>
    <row r="134" spans="1:15" x14ac:dyDescent="0.2">
      <c r="A134" s="69" t="s">
        <v>443</v>
      </c>
      <c r="B134" s="67" t="s">
        <v>362</v>
      </c>
      <c r="C134" s="64"/>
      <c r="D134" s="181"/>
      <c r="E134" s="181"/>
      <c r="F134" s="179"/>
      <c r="G134" s="179">
        <v>0</v>
      </c>
      <c r="H134" s="183"/>
      <c r="I134" s="66"/>
      <c r="J134" s="66"/>
      <c r="K134" s="66"/>
      <c r="L134" s="66"/>
      <c r="M134" s="66"/>
      <c r="N134" s="66"/>
      <c r="O134" s="66"/>
    </row>
    <row r="135" spans="1:15" x14ac:dyDescent="0.2">
      <c r="A135" s="184" t="s">
        <v>444</v>
      </c>
      <c r="B135" s="185" t="s">
        <v>445</v>
      </c>
      <c r="C135" s="183">
        <f>+C136+C137</f>
        <v>0</v>
      </c>
      <c r="D135" s="181"/>
      <c r="E135" s="181"/>
      <c r="F135" s="183">
        <f>+F136+F137</f>
        <v>0</v>
      </c>
      <c r="G135" s="183">
        <v>0</v>
      </c>
      <c r="H135" s="183"/>
      <c r="I135" s="174"/>
      <c r="J135" s="174"/>
      <c r="K135" s="174"/>
      <c r="L135" s="174"/>
      <c r="M135" s="174"/>
      <c r="N135" s="174"/>
      <c r="O135" s="174"/>
    </row>
    <row r="136" spans="1:15" x14ac:dyDescent="0.2">
      <c r="A136" s="69" t="s">
        <v>446</v>
      </c>
      <c r="B136" s="67" t="s">
        <v>366</v>
      </c>
      <c r="C136" s="64"/>
      <c r="D136" s="181"/>
      <c r="E136" s="181"/>
      <c r="F136" s="179"/>
      <c r="G136" s="179">
        <v>0</v>
      </c>
      <c r="H136" s="183"/>
      <c r="I136" s="66"/>
      <c r="J136" s="66"/>
      <c r="K136" s="66"/>
      <c r="L136" s="66"/>
      <c r="M136" s="66"/>
      <c r="N136" s="66"/>
      <c r="O136" s="66"/>
    </row>
    <row r="137" spans="1:15" x14ac:dyDescent="0.2">
      <c r="A137" s="69" t="s">
        <v>447</v>
      </c>
      <c r="B137" s="67" t="s">
        <v>368</v>
      </c>
      <c r="C137" s="64"/>
      <c r="D137" s="181"/>
      <c r="E137" s="181"/>
      <c r="F137" s="179"/>
      <c r="G137" s="179">
        <v>0</v>
      </c>
      <c r="H137" s="183"/>
      <c r="I137" s="66"/>
      <c r="J137" s="66"/>
      <c r="K137" s="66"/>
      <c r="L137" s="66"/>
      <c r="M137" s="66"/>
      <c r="N137" s="66"/>
      <c r="O137" s="66"/>
    </row>
    <row r="138" spans="1:15" x14ac:dyDescent="0.2">
      <c r="A138" s="184" t="s">
        <v>448</v>
      </c>
      <c r="B138" s="185" t="s">
        <v>449</v>
      </c>
      <c r="C138" s="183">
        <f>+C139+C140+C141</f>
        <v>5081.33</v>
      </c>
      <c r="D138" s="181"/>
      <c r="E138" s="181"/>
      <c r="F138" s="183">
        <f>+F139+F140+F141</f>
        <v>5346.82</v>
      </c>
      <c r="G138" s="183">
        <f t="shared" ref="G138:G158" si="2">+F138/C138*100</f>
        <v>105.22481318867305</v>
      </c>
      <c r="H138" s="183"/>
      <c r="I138" s="174"/>
      <c r="J138" s="174"/>
      <c r="K138" s="174"/>
      <c r="L138" s="174"/>
      <c r="M138" s="174"/>
      <c r="N138" s="174"/>
      <c r="O138" s="174"/>
    </row>
    <row r="139" spans="1:15" x14ac:dyDescent="0.2">
      <c r="A139" s="69" t="s">
        <v>450</v>
      </c>
      <c r="B139" s="67" t="s">
        <v>451</v>
      </c>
      <c r="C139" s="64">
        <v>5081.33</v>
      </c>
      <c r="D139" s="181"/>
      <c r="E139" s="181"/>
      <c r="F139" s="179">
        <v>5346.82</v>
      </c>
      <c r="G139" s="179">
        <f t="shared" si="2"/>
        <v>105.22481318867305</v>
      </c>
      <c r="H139" s="183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452</v>
      </c>
      <c r="B140" s="67" t="s">
        <v>453</v>
      </c>
      <c r="C140" s="64"/>
      <c r="D140" s="181"/>
      <c r="E140" s="181"/>
      <c r="F140" s="179"/>
      <c r="G140" s="179">
        <v>0</v>
      </c>
      <c r="H140" s="183"/>
      <c r="I140" s="66"/>
      <c r="J140" s="66"/>
      <c r="K140" s="66"/>
      <c r="L140" s="66"/>
      <c r="M140" s="66"/>
      <c r="N140" s="66"/>
      <c r="O140" s="66"/>
    </row>
    <row r="141" spans="1:15" x14ac:dyDescent="0.2">
      <c r="A141" s="69" t="s">
        <v>454</v>
      </c>
      <c r="B141" s="67" t="s">
        <v>455</v>
      </c>
      <c r="C141" s="64"/>
      <c r="D141" s="181"/>
      <c r="E141" s="181"/>
      <c r="F141" s="179"/>
      <c r="G141" s="179">
        <v>0</v>
      </c>
      <c r="H141" s="183"/>
      <c r="I141" s="66"/>
      <c r="J141" s="66"/>
      <c r="K141" s="66"/>
      <c r="L141" s="66"/>
      <c r="M141" s="66"/>
      <c r="N141" s="66"/>
      <c r="O141" s="66"/>
    </row>
    <row r="142" spans="1:15" x14ac:dyDescent="0.2">
      <c r="A142" s="184" t="s">
        <v>456</v>
      </c>
      <c r="B142" s="185" t="s">
        <v>457</v>
      </c>
      <c r="C142" s="183">
        <f>+C143+C144</f>
        <v>0</v>
      </c>
      <c r="D142" s="181"/>
      <c r="E142" s="181"/>
      <c r="F142" s="183">
        <f>+F143+F144</f>
        <v>0</v>
      </c>
      <c r="G142" s="183">
        <v>0</v>
      </c>
      <c r="H142" s="183"/>
      <c r="I142" s="174"/>
      <c r="J142" s="174"/>
      <c r="K142" s="174"/>
      <c r="L142" s="174"/>
      <c r="M142" s="174"/>
      <c r="N142" s="174"/>
      <c r="O142" s="174"/>
    </row>
    <row r="143" spans="1:15" x14ac:dyDescent="0.2">
      <c r="A143" s="69" t="s">
        <v>458</v>
      </c>
      <c r="B143" s="67" t="s">
        <v>459</v>
      </c>
      <c r="C143" s="64"/>
      <c r="D143" s="181"/>
      <c r="E143" s="181"/>
      <c r="F143" s="64"/>
      <c r="G143" s="179">
        <v>0</v>
      </c>
      <c r="H143" s="183"/>
      <c r="I143" s="66"/>
      <c r="J143" s="66"/>
      <c r="K143" s="66"/>
      <c r="L143" s="66"/>
      <c r="M143" s="66"/>
      <c r="N143" s="66"/>
      <c r="O143" s="66"/>
    </row>
    <row r="144" spans="1:15" x14ac:dyDescent="0.2">
      <c r="A144" s="69" t="s">
        <v>460</v>
      </c>
      <c r="B144" s="67" t="s">
        <v>372</v>
      </c>
      <c r="C144" s="64"/>
      <c r="D144" s="181"/>
      <c r="E144" s="181"/>
      <c r="F144" s="64"/>
      <c r="G144" s="179">
        <v>0</v>
      </c>
      <c r="H144" s="183"/>
      <c r="I144" s="66"/>
      <c r="J144" s="66"/>
      <c r="K144" s="66"/>
      <c r="L144" s="66"/>
      <c r="M144" s="66"/>
      <c r="N144" s="66"/>
      <c r="O144" s="66"/>
    </row>
    <row r="145" spans="1:15" x14ac:dyDescent="0.2">
      <c r="A145" s="184" t="s">
        <v>245</v>
      </c>
      <c r="B145" s="185" t="s">
        <v>246</v>
      </c>
      <c r="C145" s="183">
        <f>+C146+C147+C148</f>
        <v>0</v>
      </c>
      <c r="D145" s="181"/>
      <c r="E145" s="181"/>
      <c r="F145" s="183">
        <f>+F146+F147+F148</f>
        <v>0</v>
      </c>
      <c r="G145" s="183">
        <v>0</v>
      </c>
      <c r="H145" s="183"/>
      <c r="I145" s="174"/>
      <c r="J145" s="174"/>
      <c r="K145" s="174"/>
      <c r="L145" s="174"/>
      <c r="M145" s="174"/>
      <c r="N145" s="174"/>
      <c r="O145" s="174"/>
    </row>
    <row r="146" spans="1:15" x14ac:dyDescent="0.2">
      <c r="A146" s="69" t="s">
        <v>247</v>
      </c>
      <c r="B146" s="67" t="s">
        <v>248</v>
      </c>
      <c r="C146" s="64"/>
      <c r="D146" s="181"/>
      <c r="E146" s="181"/>
      <c r="F146" s="179"/>
      <c r="G146" s="179">
        <v>0</v>
      </c>
      <c r="H146" s="183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461</v>
      </c>
      <c r="B147" s="67" t="s">
        <v>462</v>
      </c>
      <c r="C147" s="64"/>
      <c r="D147" s="181"/>
      <c r="E147" s="181"/>
      <c r="F147" s="179"/>
      <c r="G147" s="179">
        <v>0</v>
      </c>
      <c r="H147" s="183"/>
      <c r="I147" s="66"/>
      <c r="J147" s="66"/>
      <c r="K147" s="66"/>
      <c r="L147" s="66"/>
      <c r="M147" s="66"/>
      <c r="N147" s="66"/>
      <c r="O147" s="66"/>
    </row>
    <row r="148" spans="1:15" x14ac:dyDescent="0.2">
      <c r="A148" s="69" t="s">
        <v>463</v>
      </c>
      <c r="B148" s="67" t="s">
        <v>464</v>
      </c>
      <c r="C148" s="64"/>
      <c r="D148" s="181"/>
      <c r="E148" s="181"/>
      <c r="F148" s="179"/>
      <c r="G148" s="179">
        <v>0</v>
      </c>
      <c r="H148" s="183"/>
      <c r="I148" s="66"/>
      <c r="J148" s="66"/>
      <c r="K148" s="66"/>
      <c r="L148" s="66"/>
      <c r="M148" s="66"/>
      <c r="N148" s="66"/>
      <c r="O148" s="66"/>
    </row>
    <row r="149" spans="1:15" ht="25.5" x14ac:dyDescent="0.2">
      <c r="A149" s="186" t="s">
        <v>60</v>
      </c>
      <c r="B149" s="187" t="s">
        <v>465</v>
      </c>
      <c r="C149" s="183">
        <f>+C150</f>
        <v>0</v>
      </c>
      <c r="D149" s="161"/>
      <c r="E149" s="161"/>
      <c r="F149" s="183">
        <f>+F150</f>
        <v>0</v>
      </c>
      <c r="G149" s="183">
        <v>0</v>
      </c>
      <c r="H149" s="183">
        <v>0</v>
      </c>
      <c r="I149" s="174"/>
      <c r="J149" s="174"/>
      <c r="K149" s="174"/>
      <c r="L149" s="174"/>
      <c r="M149" s="174"/>
      <c r="N149" s="174"/>
      <c r="O149" s="174"/>
    </row>
    <row r="150" spans="1:15" x14ac:dyDescent="0.2">
      <c r="A150" s="184" t="s">
        <v>466</v>
      </c>
      <c r="B150" s="185" t="s">
        <v>467</v>
      </c>
      <c r="C150" s="183">
        <f>+C151</f>
        <v>0</v>
      </c>
      <c r="D150" s="181"/>
      <c r="E150" s="181"/>
      <c r="F150" s="183">
        <f>+F151</f>
        <v>0</v>
      </c>
      <c r="G150" s="183">
        <v>0</v>
      </c>
      <c r="H150" s="183"/>
      <c r="I150" s="174"/>
      <c r="J150" s="174"/>
      <c r="K150" s="174"/>
      <c r="L150" s="174"/>
      <c r="M150" s="174"/>
      <c r="N150" s="174"/>
      <c r="O150" s="174"/>
    </row>
    <row r="151" spans="1:15" x14ac:dyDescent="0.2">
      <c r="A151" s="69" t="s">
        <v>468</v>
      </c>
      <c r="B151" s="67" t="s">
        <v>469</v>
      </c>
      <c r="C151" s="179"/>
      <c r="D151" s="181"/>
      <c r="E151" s="181"/>
      <c r="F151" s="179"/>
      <c r="G151" s="179">
        <v>0</v>
      </c>
      <c r="H151" s="183"/>
      <c r="I151" s="66"/>
      <c r="J151" s="66"/>
      <c r="K151" s="66"/>
      <c r="L151" s="66"/>
      <c r="M151" s="66"/>
      <c r="N151" s="66"/>
      <c r="O151" s="66"/>
    </row>
    <row r="152" spans="1:15" x14ac:dyDescent="0.2">
      <c r="A152" s="186" t="s">
        <v>470</v>
      </c>
      <c r="B152" s="187" t="s">
        <v>471</v>
      </c>
      <c r="C152" s="183">
        <f>+C153</f>
        <v>0</v>
      </c>
      <c r="D152" s="161"/>
      <c r="E152" s="161"/>
      <c r="F152" s="183">
        <f>+F153</f>
        <v>0</v>
      </c>
      <c r="G152" s="183">
        <v>0</v>
      </c>
      <c r="H152" s="183">
        <v>0</v>
      </c>
      <c r="I152" s="174"/>
      <c r="J152" s="174"/>
      <c r="K152" s="174"/>
      <c r="L152" s="174"/>
      <c r="M152" s="174"/>
      <c r="N152" s="174"/>
      <c r="O152" s="174"/>
    </row>
    <row r="153" spans="1:15" x14ac:dyDescent="0.2">
      <c r="A153" s="184" t="s">
        <v>472</v>
      </c>
      <c r="B153" s="185" t="s">
        <v>473</v>
      </c>
      <c r="C153" s="183">
        <f>+C154</f>
        <v>0</v>
      </c>
      <c r="D153" s="181"/>
      <c r="E153" s="181"/>
      <c r="F153" s="183">
        <f>+F154</f>
        <v>0</v>
      </c>
      <c r="G153" s="183">
        <v>0</v>
      </c>
      <c r="H153" s="183"/>
      <c r="I153" s="174"/>
      <c r="J153" s="174"/>
      <c r="K153" s="174"/>
      <c r="L153" s="174"/>
      <c r="M153" s="174"/>
      <c r="N153" s="174"/>
      <c r="O153" s="174"/>
    </row>
    <row r="154" spans="1:15" x14ac:dyDescent="0.2">
      <c r="A154" s="69" t="s">
        <v>474</v>
      </c>
      <c r="B154" s="67" t="s">
        <v>475</v>
      </c>
      <c r="C154" s="64"/>
      <c r="D154" s="181"/>
      <c r="E154" s="181"/>
      <c r="F154" s="64"/>
      <c r="G154" s="179">
        <v>0</v>
      </c>
      <c r="H154" s="183"/>
      <c r="I154" s="66"/>
      <c r="J154" s="66"/>
      <c r="K154" s="66"/>
      <c r="L154" s="66"/>
      <c r="M154" s="66"/>
      <c r="N154" s="66"/>
      <c r="O154" s="66"/>
    </row>
    <row r="155" spans="1:15" x14ac:dyDescent="0.2">
      <c r="A155" s="186" t="s">
        <v>249</v>
      </c>
      <c r="B155" s="187" t="s">
        <v>250</v>
      </c>
      <c r="C155" s="183">
        <f>+C156+C158+C160+C162</f>
        <v>0</v>
      </c>
      <c r="D155" s="161"/>
      <c r="E155" s="161"/>
      <c r="F155" s="183">
        <f>+F156+F158+F160+F162</f>
        <v>0</v>
      </c>
      <c r="G155" s="183">
        <v>0</v>
      </c>
      <c r="H155" s="183">
        <v>0</v>
      </c>
      <c r="I155" s="174"/>
      <c r="J155" s="174"/>
      <c r="K155" s="174"/>
      <c r="L155" s="174"/>
      <c r="M155" s="174"/>
      <c r="N155" s="174"/>
      <c r="O155" s="174"/>
    </row>
    <row r="156" spans="1:15" x14ac:dyDescent="0.2">
      <c r="A156" s="184" t="s">
        <v>251</v>
      </c>
      <c r="B156" s="185" t="s">
        <v>252</v>
      </c>
      <c r="C156" s="183">
        <f>+C157</f>
        <v>0</v>
      </c>
      <c r="D156" s="181"/>
      <c r="E156" s="181"/>
      <c r="F156" s="183">
        <f>+F157</f>
        <v>0</v>
      </c>
      <c r="G156" s="183">
        <v>0</v>
      </c>
      <c r="H156" s="183"/>
      <c r="I156" s="174"/>
      <c r="J156" s="174"/>
      <c r="K156" s="174"/>
      <c r="L156" s="174"/>
      <c r="M156" s="174"/>
      <c r="N156" s="174"/>
      <c r="O156" s="174"/>
    </row>
    <row r="157" spans="1:15" x14ac:dyDescent="0.2">
      <c r="A157" s="69" t="s">
        <v>253</v>
      </c>
      <c r="B157" s="67" t="s">
        <v>252</v>
      </c>
      <c r="C157" s="64"/>
      <c r="D157" s="181"/>
      <c r="E157" s="181"/>
      <c r="F157" s="64"/>
      <c r="G157" s="179">
        <v>0</v>
      </c>
      <c r="H157" s="183"/>
      <c r="I157" s="66"/>
      <c r="J157" s="66"/>
      <c r="K157" s="66"/>
      <c r="L157" s="66"/>
      <c r="M157" s="66"/>
      <c r="N157" s="66"/>
      <c r="O157" s="66"/>
    </row>
    <row r="158" spans="1:15" x14ac:dyDescent="0.2">
      <c r="A158" s="184" t="s">
        <v>476</v>
      </c>
      <c r="B158" s="185" t="s">
        <v>477</v>
      </c>
      <c r="C158" s="183">
        <f>+C159</f>
        <v>0</v>
      </c>
      <c r="D158" s="181"/>
      <c r="E158" s="181"/>
      <c r="F158" s="183">
        <f>+F159</f>
        <v>0</v>
      </c>
      <c r="G158" s="183">
        <v>0</v>
      </c>
      <c r="H158" s="183"/>
      <c r="I158" s="174"/>
      <c r="J158" s="174"/>
      <c r="K158" s="174"/>
      <c r="L158" s="174"/>
      <c r="M158" s="174"/>
      <c r="N158" s="174"/>
      <c r="O158" s="174"/>
    </row>
    <row r="159" spans="1:15" x14ac:dyDescent="0.2">
      <c r="A159" s="69" t="s">
        <v>478</v>
      </c>
      <c r="B159" s="67" t="s">
        <v>477</v>
      </c>
      <c r="C159" s="64"/>
      <c r="D159" s="181"/>
      <c r="E159" s="181"/>
      <c r="F159" s="64"/>
      <c r="G159" s="179">
        <v>0</v>
      </c>
      <c r="H159" s="183"/>
      <c r="I159" s="66"/>
      <c r="J159" s="66"/>
      <c r="K159" s="66"/>
      <c r="L159" s="66"/>
      <c r="M159" s="66"/>
      <c r="N159" s="66"/>
      <c r="O159" s="66"/>
    </row>
    <row r="160" spans="1:15" x14ac:dyDescent="0.2">
      <c r="A160" s="184" t="s">
        <v>479</v>
      </c>
      <c r="B160" s="185" t="s">
        <v>480</v>
      </c>
      <c r="C160" s="183">
        <f>+C161</f>
        <v>0</v>
      </c>
      <c r="D160" s="181"/>
      <c r="E160" s="181"/>
      <c r="F160" s="183">
        <f>+F161</f>
        <v>0</v>
      </c>
      <c r="G160" s="183">
        <v>0</v>
      </c>
      <c r="H160" s="183"/>
      <c r="I160" s="174"/>
      <c r="J160" s="174"/>
      <c r="K160" s="174"/>
      <c r="L160" s="174"/>
      <c r="M160" s="174"/>
      <c r="N160" s="174"/>
      <c r="O160" s="174"/>
    </row>
    <row r="161" spans="1:15" x14ac:dyDescent="0.2">
      <c r="A161" s="69" t="s">
        <v>481</v>
      </c>
      <c r="B161" s="67" t="s">
        <v>480</v>
      </c>
      <c r="C161" s="64"/>
      <c r="D161" s="181"/>
      <c r="E161" s="181"/>
      <c r="F161" s="64"/>
      <c r="G161" s="179">
        <v>0</v>
      </c>
      <c r="H161" s="183"/>
      <c r="I161" s="66"/>
      <c r="J161" s="66"/>
      <c r="K161" s="66"/>
      <c r="L161" s="66"/>
      <c r="M161" s="66"/>
      <c r="N161" s="66"/>
      <c r="O161" s="66"/>
    </row>
    <row r="162" spans="1:15" x14ac:dyDescent="0.2">
      <c r="A162" s="184" t="s">
        <v>482</v>
      </c>
      <c r="B162" s="185" t="s">
        <v>483</v>
      </c>
      <c r="C162" s="183">
        <f>+C163</f>
        <v>0</v>
      </c>
      <c r="D162" s="181"/>
      <c r="E162" s="181"/>
      <c r="F162" s="183">
        <f>+F163</f>
        <v>0</v>
      </c>
      <c r="G162" s="183">
        <v>0</v>
      </c>
      <c r="H162" s="183"/>
      <c r="I162" s="174"/>
      <c r="J162" s="174"/>
      <c r="K162" s="174"/>
      <c r="L162" s="174"/>
      <c r="M162" s="174"/>
      <c r="N162" s="174"/>
      <c r="O162" s="174"/>
    </row>
    <row r="163" spans="1:15" x14ac:dyDescent="0.2">
      <c r="A163" s="69" t="s">
        <v>484</v>
      </c>
      <c r="B163" s="67" t="s">
        <v>483</v>
      </c>
      <c r="C163" s="64"/>
      <c r="D163" s="181"/>
      <c r="E163" s="181"/>
      <c r="F163" s="64"/>
      <c r="G163" s="179">
        <v>0</v>
      </c>
      <c r="H163" s="183"/>
      <c r="I163" s="66"/>
      <c r="J163" s="66"/>
      <c r="K163" s="66"/>
      <c r="L163" s="66"/>
      <c r="M163" s="66"/>
      <c r="N163" s="66"/>
      <c r="O163" s="66"/>
    </row>
    <row r="164" spans="1:15" x14ac:dyDescent="0.2">
      <c r="H164" s="149"/>
    </row>
    <row r="167" spans="1:15" x14ac:dyDescent="0.2">
      <c r="A167" s="32" t="s">
        <v>555</v>
      </c>
    </row>
    <row r="168" spans="1:15" x14ac:dyDescent="0.2">
      <c r="A168" s="32" t="s">
        <v>549</v>
      </c>
    </row>
    <row r="169" spans="1:15" x14ac:dyDescent="0.2">
      <c r="A169" s="32" t="s">
        <v>550</v>
      </c>
    </row>
    <row r="170" spans="1:15" x14ac:dyDescent="0.2">
      <c r="A170" s="32" t="s">
        <v>551</v>
      </c>
    </row>
    <row r="171" spans="1:15" x14ac:dyDescent="0.2">
      <c r="A171" s="32" t="s">
        <v>552</v>
      </c>
    </row>
    <row r="172" spans="1:15" x14ac:dyDescent="0.2">
      <c r="A172" s="32" t="s">
        <v>553</v>
      </c>
    </row>
    <row r="173" spans="1:15" x14ac:dyDescent="0.2">
      <c r="A173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I45" sqref="I45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60" t="s">
        <v>53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59" t="s">
        <v>3</v>
      </c>
      <c r="B7" s="259"/>
      <c r="C7" s="167" t="s">
        <v>576</v>
      </c>
      <c r="D7" s="167" t="s">
        <v>577</v>
      </c>
      <c r="E7" s="167" t="s">
        <v>578</v>
      </c>
      <c r="F7" s="167" t="s">
        <v>579</v>
      </c>
      <c r="G7" s="86" t="s">
        <v>260</v>
      </c>
      <c r="H7" s="86" t="s">
        <v>597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58">
        <v>1</v>
      </c>
      <c r="B8" s="258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192" t="s">
        <v>29</v>
      </c>
      <c r="B10" s="192" t="s">
        <v>26</v>
      </c>
      <c r="C10" s="193">
        <f>+C11+C13+C15+C17+C23+C25</f>
        <v>8950198.7599999998</v>
      </c>
      <c r="D10" s="194">
        <f>+D11+D13+D15+D17+D23+D25</f>
        <v>9358922</v>
      </c>
      <c r="E10" s="194">
        <f>+E11+E13+E15+E17+E23+E25</f>
        <v>0</v>
      </c>
      <c r="F10" s="193">
        <f>+F11+F13+F15+F17+F23+F25</f>
        <v>9089051.7999999989</v>
      </c>
      <c r="G10" s="193">
        <f>+F10/C10*100</f>
        <v>101.55139616139653</v>
      </c>
      <c r="H10" s="193">
        <f>+F10/D10*100</f>
        <v>97.116439265120476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8" t="s">
        <v>54</v>
      </c>
      <c r="B11" s="189" t="s">
        <v>55</v>
      </c>
      <c r="C11" s="190">
        <f>+C12</f>
        <v>6940829.9900000002</v>
      </c>
      <c r="D11" s="191">
        <f t="shared" ref="D11" si="0">+D12</f>
        <v>7077138</v>
      </c>
      <c r="E11" s="191">
        <f t="shared" ref="E11" si="1">+E12</f>
        <v>0</v>
      </c>
      <c r="F11" s="190">
        <f t="shared" ref="F11" si="2">+F12</f>
        <v>6865708.1600000001</v>
      </c>
      <c r="G11" s="190">
        <f t="shared" ref="G11:G46" si="3">+F11/C11*100</f>
        <v>98.91768232173628</v>
      </c>
      <c r="H11" s="193">
        <f t="shared" ref="H11:H46" si="4">+F11/D11*100</f>
        <v>97.012495164005557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6940829.9900000002</v>
      </c>
      <c r="D12" s="91">
        <v>7077138</v>
      </c>
      <c r="E12" s="91"/>
      <c r="F12" s="91">
        <v>6865708.1600000001</v>
      </c>
      <c r="G12" s="179">
        <f t="shared" si="3"/>
        <v>98.91768232173628</v>
      </c>
      <c r="H12" s="193">
        <f t="shared" si="4"/>
        <v>97.012495164005557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8" t="s">
        <v>81</v>
      </c>
      <c r="B13" s="189" t="s">
        <v>485</v>
      </c>
      <c r="C13" s="190">
        <f>+C14</f>
        <v>237590.38</v>
      </c>
      <c r="D13" s="191">
        <f t="shared" ref="D13" si="5">+D14</f>
        <v>205200</v>
      </c>
      <c r="E13" s="191">
        <f t="shared" ref="E13" si="6">+E14</f>
        <v>0</v>
      </c>
      <c r="F13" s="190">
        <f t="shared" ref="F13" si="7">+F14</f>
        <v>262863.5</v>
      </c>
      <c r="G13" s="190">
        <f t="shared" si="3"/>
        <v>110.63726570074091</v>
      </c>
      <c r="H13" s="193">
        <f t="shared" si="4"/>
        <v>128.10112085769981</v>
      </c>
      <c r="I13" s="148"/>
      <c r="J13" s="148"/>
      <c r="K13" s="148"/>
      <c r="L13" s="148"/>
      <c r="M13" s="171"/>
      <c r="N13" s="171"/>
      <c r="O13" s="171"/>
    </row>
    <row r="14" spans="1:15" x14ac:dyDescent="0.2">
      <c r="A14" s="92" t="s">
        <v>83</v>
      </c>
      <c r="B14" s="93" t="s">
        <v>485</v>
      </c>
      <c r="C14" s="91">
        <v>237590.38</v>
      </c>
      <c r="D14" s="94">
        <v>205200</v>
      </c>
      <c r="E14" s="94"/>
      <c r="F14" s="91">
        <v>262863.5</v>
      </c>
      <c r="G14" s="179">
        <f t="shared" si="3"/>
        <v>110.63726570074091</v>
      </c>
      <c r="H14" s="193">
        <f t="shared" si="4"/>
        <v>128.10112085769981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8" t="s">
        <v>57</v>
      </c>
      <c r="B15" s="189" t="s">
        <v>58</v>
      </c>
      <c r="C15" s="190">
        <f>+C16</f>
        <v>642940.79</v>
      </c>
      <c r="D15" s="191">
        <f t="shared" ref="D15" si="8">+D16</f>
        <v>851400</v>
      </c>
      <c r="E15" s="191">
        <f t="shared" ref="E15" si="9">+E16</f>
        <v>0</v>
      </c>
      <c r="F15" s="190">
        <f t="shared" ref="F15" si="10">+F16</f>
        <v>586854.93000000005</v>
      </c>
      <c r="G15" s="190">
        <f t="shared" si="3"/>
        <v>91.276667949470124</v>
      </c>
      <c r="H15" s="193">
        <f t="shared" si="4"/>
        <v>68.928227625088098</v>
      </c>
      <c r="I15" s="148"/>
      <c r="J15" s="148"/>
      <c r="K15" s="148"/>
      <c r="L15" s="148"/>
      <c r="M15" s="171"/>
      <c r="N15" s="171"/>
      <c r="O15" s="171"/>
    </row>
    <row r="16" spans="1:15" x14ac:dyDescent="0.2">
      <c r="A16" s="92" t="s">
        <v>60</v>
      </c>
      <c r="B16" s="93" t="s">
        <v>61</v>
      </c>
      <c r="C16" s="91">
        <v>642940.79</v>
      </c>
      <c r="D16" s="94">
        <v>851400</v>
      </c>
      <c r="E16" s="94"/>
      <c r="F16" s="91">
        <v>586854.93000000005</v>
      </c>
      <c r="G16" s="179">
        <f t="shared" si="3"/>
        <v>91.276667949470124</v>
      </c>
      <c r="H16" s="193">
        <f t="shared" si="4"/>
        <v>68.928227625088098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88" t="s">
        <v>62</v>
      </c>
      <c r="B17" s="189" t="s">
        <v>63</v>
      </c>
      <c r="C17" s="190">
        <f>SUM(C18:C22)</f>
        <v>911118.3</v>
      </c>
      <c r="D17" s="191">
        <f>SUM(D18:D22)</f>
        <v>818987</v>
      </c>
      <c r="E17" s="191">
        <f>SUM(E18:E22)</f>
        <v>0</v>
      </c>
      <c r="F17" s="190">
        <f>SUM(F18:F22)</f>
        <v>1038200.66</v>
      </c>
      <c r="G17" s="190">
        <f t="shared" si="3"/>
        <v>113.94795384968121</v>
      </c>
      <c r="H17" s="193">
        <f t="shared" si="4"/>
        <v>126.76643951613396</v>
      </c>
      <c r="I17" s="148"/>
      <c r="J17" s="148"/>
      <c r="K17" s="148"/>
      <c r="L17" s="148"/>
      <c r="M17" s="171"/>
      <c r="N17" s="171"/>
      <c r="O17" s="171"/>
    </row>
    <row r="18" spans="1:15" x14ac:dyDescent="0.2">
      <c r="A18" s="92" t="s">
        <v>64</v>
      </c>
      <c r="B18" s="93" t="s">
        <v>65</v>
      </c>
      <c r="C18" s="91">
        <v>184825.33</v>
      </c>
      <c r="D18" s="94">
        <v>103670</v>
      </c>
      <c r="E18" s="94"/>
      <c r="F18" s="91">
        <v>74492.350000000006</v>
      </c>
      <c r="G18" s="179">
        <f t="shared" si="3"/>
        <v>40.304188825200534</v>
      </c>
      <c r="H18" s="193">
        <f t="shared" si="4"/>
        <v>71.855261888685263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576220.52</v>
      </c>
      <c r="D19" s="94">
        <v>556308</v>
      </c>
      <c r="E19" s="94"/>
      <c r="F19" s="91">
        <v>695511.04000000004</v>
      </c>
      <c r="G19" s="179">
        <f t="shared" si="3"/>
        <v>120.70223392946853</v>
      </c>
      <c r="H19" s="193">
        <f t="shared" si="4"/>
        <v>125.02265651401743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>
        <v>103277.9</v>
      </c>
      <c r="D20" s="94"/>
      <c r="E20" s="94"/>
      <c r="F20" s="91"/>
      <c r="G20" s="179">
        <f t="shared" si="3"/>
        <v>0</v>
      </c>
      <c r="H20" s="193">
        <v>0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79">
        <v>0</v>
      </c>
      <c r="H21" s="193">
        <v>0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>
        <v>46794.55</v>
      </c>
      <c r="D22" s="94">
        <v>159009</v>
      </c>
      <c r="E22" s="94"/>
      <c r="F22" s="91">
        <v>268197.27</v>
      </c>
      <c r="G22" s="179">
        <f t="shared" si="3"/>
        <v>573.1378333587993</v>
      </c>
      <c r="H22" s="193">
        <f t="shared" si="4"/>
        <v>168.667981057676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8" t="s">
        <v>30</v>
      </c>
      <c r="B23" s="189" t="s">
        <v>486</v>
      </c>
      <c r="C23" s="190">
        <f>+C24</f>
        <v>217637.7</v>
      </c>
      <c r="D23" s="191">
        <f t="shared" ref="D23" si="11">+D24</f>
        <v>405927</v>
      </c>
      <c r="E23" s="191">
        <f t="shared" ref="E23" si="12">+E24</f>
        <v>0</v>
      </c>
      <c r="F23" s="190">
        <f t="shared" ref="F23" si="13">+F24</f>
        <v>334861.09999999998</v>
      </c>
      <c r="G23" s="190">
        <f t="shared" si="3"/>
        <v>153.86171605379027</v>
      </c>
      <c r="H23" s="193">
        <f t="shared" si="4"/>
        <v>82.492935921976112</v>
      </c>
      <c r="I23" s="148"/>
      <c r="J23" s="148"/>
      <c r="K23" s="148"/>
      <c r="L23" s="148"/>
      <c r="M23" s="171"/>
      <c r="N23" s="171"/>
      <c r="O23" s="171"/>
    </row>
    <row r="24" spans="1:15" x14ac:dyDescent="0.2">
      <c r="A24" s="92" t="s">
        <v>32</v>
      </c>
      <c r="B24" s="93" t="s">
        <v>486</v>
      </c>
      <c r="C24" s="91">
        <v>217637.7</v>
      </c>
      <c r="D24" s="94">
        <v>405927</v>
      </c>
      <c r="E24" s="94"/>
      <c r="F24" s="91">
        <v>334861.09999999998</v>
      </c>
      <c r="G24" s="179">
        <f t="shared" si="3"/>
        <v>153.86171605379027</v>
      </c>
      <c r="H24" s="193">
        <f t="shared" si="4"/>
        <v>82.492935921976112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8" t="s">
        <v>337</v>
      </c>
      <c r="B25" s="189" t="s">
        <v>487</v>
      </c>
      <c r="C25" s="190">
        <f>+C26</f>
        <v>81.599999999999994</v>
      </c>
      <c r="D25" s="191">
        <f t="shared" ref="D25" si="14">+D26</f>
        <v>270</v>
      </c>
      <c r="E25" s="191">
        <f t="shared" ref="E25" si="15">+E26</f>
        <v>0</v>
      </c>
      <c r="F25" s="190">
        <f t="shared" ref="F25" si="16">+F26</f>
        <v>563.45000000000005</v>
      </c>
      <c r="G25" s="190">
        <f t="shared" si="3"/>
        <v>690.50245098039227</v>
      </c>
      <c r="H25" s="193">
        <f t="shared" si="4"/>
        <v>208.68518518518519</v>
      </c>
      <c r="I25" s="148"/>
      <c r="J25" s="148"/>
      <c r="K25" s="148"/>
      <c r="L25" s="148"/>
      <c r="M25" s="171"/>
      <c r="N25" s="171"/>
      <c r="O25" s="171"/>
    </row>
    <row r="26" spans="1:15" x14ac:dyDescent="0.2">
      <c r="A26" s="92" t="s">
        <v>339</v>
      </c>
      <c r="B26" s="93" t="s">
        <v>487</v>
      </c>
      <c r="C26" s="91">
        <v>81.599999999999994</v>
      </c>
      <c r="D26" s="94">
        <v>270</v>
      </c>
      <c r="E26" s="94"/>
      <c r="F26" s="91">
        <v>563.45000000000005</v>
      </c>
      <c r="G26" s="179">
        <f t="shared" si="3"/>
        <v>690.50245098039227</v>
      </c>
      <c r="H26" s="193">
        <f t="shared" si="4"/>
        <v>208.68518518518519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192" t="s">
        <v>72</v>
      </c>
      <c r="B27" s="192" t="s">
        <v>26</v>
      </c>
      <c r="C27" s="193">
        <f>+C28+C31+C33+C35+C41+C43+C45</f>
        <v>7787034.8200000003</v>
      </c>
      <c r="D27" s="194">
        <f>+D28+D31+D33+D35+D41+D43+D45</f>
        <v>9493299</v>
      </c>
      <c r="E27" s="194">
        <f>+E28+E31+E33+E35+E41+E43+E45</f>
        <v>0</v>
      </c>
      <c r="F27" s="193">
        <f>+F28+F31+F33+F35+F41+F43+F45</f>
        <v>9223421.1599999983</v>
      </c>
      <c r="G27" s="193">
        <f t="shared" si="3"/>
        <v>118.44587026002277</v>
      </c>
      <c r="H27" s="193">
        <f t="shared" si="4"/>
        <v>97.157175392874478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8" t="s">
        <v>54</v>
      </c>
      <c r="B28" s="189" t="s">
        <v>55</v>
      </c>
      <c r="C28" s="190">
        <f>+C29+C30</f>
        <v>6468093.5300000003</v>
      </c>
      <c r="D28" s="191">
        <f>+D29+D30</f>
        <v>7549874</v>
      </c>
      <c r="E28" s="191">
        <f>+E29+E30</f>
        <v>0</v>
      </c>
      <c r="F28" s="190">
        <f>+F29+F30</f>
        <v>7333402.8099999996</v>
      </c>
      <c r="G28" s="190">
        <f t="shared" si="3"/>
        <v>113.37811947193657</v>
      </c>
      <c r="H28" s="193">
        <f t="shared" si="4"/>
        <v>97.132784070303686</v>
      </c>
      <c r="I28" s="148"/>
      <c r="J28" s="148"/>
      <c r="K28" s="148"/>
      <c r="L28" s="148"/>
      <c r="M28" s="171"/>
      <c r="N28" s="171"/>
      <c r="O28" s="171"/>
    </row>
    <row r="29" spans="1:15" x14ac:dyDescent="0.2">
      <c r="A29" s="92" t="s">
        <v>56</v>
      </c>
      <c r="B29" s="93" t="s">
        <v>55</v>
      </c>
      <c r="C29" s="91">
        <v>6468093.5300000003</v>
      </c>
      <c r="D29" s="94">
        <v>7549874</v>
      </c>
      <c r="E29" s="94"/>
      <c r="F29" s="91">
        <v>7333402.8099999996</v>
      </c>
      <c r="G29" s="179">
        <f t="shared" si="3"/>
        <v>113.37811947193657</v>
      </c>
      <c r="H29" s="193">
        <f t="shared" si="4"/>
        <v>97.132784070303686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>
        <v>0</v>
      </c>
      <c r="D30" s="94">
        <v>0</v>
      </c>
      <c r="E30" s="94"/>
      <c r="F30" s="91"/>
      <c r="G30" s="179">
        <v>0</v>
      </c>
      <c r="H30" s="193">
        <v>0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88" t="s">
        <v>81</v>
      </c>
      <c r="B31" s="189" t="s">
        <v>485</v>
      </c>
      <c r="C31" s="190">
        <f>+C32</f>
        <v>196693.66</v>
      </c>
      <c r="D31" s="191">
        <f t="shared" ref="D31" si="17">+D32</f>
        <v>341360</v>
      </c>
      <c r="E31" s="191">
        <f t="shared" ref="E31" si="18">+E32</f>
        <v>0</v>
      </c>
      <c r="F31" s="190">
        <f t="shared" ref="F31" si="19">+F32</f>
        <v>369251.92</v>
      </c>
      <c r="G31" s="190">
        <f t="shared" si="3"/>
        <v>187.72944689727163</v>
      </c>
      <c r="H31" s="193">
        <f t="shared" si="4"/>
        <v>108.170822591985</v>
      </c>
      <c r="I31" s="148"/>
      <c r="J31" s="148"/>
      <c r="K31" s="148"/>
      <c r="L31" s="148"/>
      <c r="M31" s="171"/>
      <c r="N31" s="171"/>
      <c r="O31" s="171"/>
    </row>
    <row r="32" spans="1:15" x14ac:dyDescent="0.2">
      <c r="A32" s="92" t="s">
        <v>83</v>
      </c>
      <c r="B32" s="93" t="s">
        <v>485</v>
      </c>
      <c r="C32" s="91">
        <v>196693.66</v>
      </c>
      <c r="D32" s="94">
        <v>341360</v>
      </c>
      <c r="E32" s="94"/>
      <c r="F32" s="91">
        <v>369251.92</v>
      </c>
      <c r="G32" s="179">
        <f t="shared" si="3"/>
        <v>187.72944689727163</v>
      </c>
      <c r="H32" s="193">
        <f t="shared" si="4"/>
        <v>108.170822591985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88" t="s">
        <v>57</v>
      </c>
      <c r="B33" s="189" t="s">
        <v>58</v>
      </c>
      <c r="C33" s="190">
        <f>+C34</f>
        <v>274494.83</v>
      </c>
      <c r="D33" s="191">
        <f t="shared" ref="D33" si="20">+D34</f>
        <v>510000</v>
      </c>
      <c r="E33" s="191">
        <f t="shared" ref="E33" si="21">+E34</f>
        <v>0</v>
      </c>
      <c r="F33" s="190">
        <f t="shared" ref="F33" si="22">+F34</f>
        <v>561836.37</v>
      </c>
      <c r="G33" s="190">
        <f t="shared" si="3"/>
        <v>204.68012821953695</v>
      </c>
      <c r="H33" s="193">
        <f t="shared" si="4"/>
        <v>110.16399411764706</v>
      </c>
      <c r="I33" s="148"/>
      <c r="J33" s="148"/>
      <c r="K33" s="148"/>
      <c r="L33" s="148"/>
      <c r="M33" s="171"/>
      <c r="N33" s="171"/>
      <c r="O33" s="171"/>
    </row>
    <row r="34" spans="1:15" x14ac:dyDescent="0.2">
      <c r="A34" s="92" t="s">
        <v>60</v>
      </c>
      <c r="B34" s="93" t="s">
        <v>61</v>
      </c>
      <c r="C34" s="91">
        <v>274494.83</v>
      </c>
      <c r="D34" s="94">
        <v>510000</v>
      </c>
      <c r="E34" s="94"/>
      <c r="F34" s="91">
        <v>561836.37</v>
      </c>
      <c r="G34" s="179">
        <f t="shared" si="3"/>
        <v>204.68012821953695</v>
      </c>
      <c r="H34" s="193">
        <f t="shared" si="4"/>
        <v>110.16399411764706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88" t="s">
        <v>62</v>
      </c>
      <c r="B35" s="189" t="s">
        <v>63</v>
      </c>
      <c r="C35" s="190">
        <f>SUM(C36:C40)</f>
        <v>617222.45000000007</v>
      </c>
      <c r="D35" s="191">
        <f>SUM(D36:D40)</f>
        <v>596077</v>
      </c>
      <c r="E35" s="191">
        <f>SUM(E36:E40)</f>
        <v>0</v>
      </c>
      <c r="F35" s="190">
        <f>SUM(F36:F40)</f>
        <v>567374.62</v>
      </c>
      <c r="G35" s="190">
        <f t="shared" si="3"/>
        <v>91.923846904790963</v>
      </c>
      <c r="H35" s="193">
        <f t="shared" si="4"/>
        <v>95.184786529257124</v>
      </c>
      <c r="I35" s="148"/>
      <c r="J35" s="148"/>
      <c r="K35" s="148"/>
      <c r="L35" s="148"/>
      <c r="M35" s="171"/>
      <c r="N35" s="171"/>
      <c r="O35" s="171"/>
    </row>
    <row r="36" spans="1:15" x14ac:dyDescent="0.2">
      <c r="A36" s="92" t="s">
        <v>64</v>
      </c>
      <c r="B36" s="93" t="s">
        <v>65</v>
      </c>
      <c r="C36" s="91">
        <v>47613.07</v>
      </c>
      <c r="D36" s="94">
        <v>6306</v>
      </c>
      <c r="E36" s="94"/>
      <c r="F36" s="91">
        <v>21851.47</v>
      </c>
      <c r="G36" s="179">
        <f t="shared" si="3"/>
        <v>45.893848054746314</v>
      </c>
      <c r="H36" s="193">
        <f t="shared" si="4"/>
        <v>346.51871233745641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491767.95</v>
      </c>
      <c r="D37" s="94">
        <v>430762</v>
      </c>
      <c r="E37" s="94"/>
      <c r="F37" s="91">
        <v>397302.03</v>
      </c>
      <c r="G37" s="179">
        <f t="shared" si="3"/>
        <v>80.790549689136924</v>
      </c>
      <c r="H37" s="193">
        <f t="shared" si="4"/>
        <v>92.232376579178293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>
        <v>75620.75</v>
      </c>
      <c r="D38" s="94"/>
      <c r="E38" s="94"/>
      <c r="F38" s="91"/>
      <c r="G38" s="179">
        <f t="shared" si="3"/>
        <v>0</v>
      </c>
      <c r="H38" s="193">
        <v>0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>
        <v>0</v>
      </c>
      <c r="D39" s="94"/>
      <c r="E39" s="94"/>
      <c r="F39" s="91"/>
      <c r="G39" s="179">
        <v>0</v>
      </c>
      <c r="H39" s="193">
        <v>0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>
        <v>2220.6799999999998</v>
      </c>
      <c r="D40" s="94">
        <v>159009</v>
      </c>
      <c r="E40" s="94"/>
      <c r="F40" s="91">
        <v>148221.12</v>
      </c>
      <c r="G40" s="179">
        <f t="shared" si="3"/>
        <v>6674.5825602968471</v>
      </c>
      <c r="H40" s="193">
        <f t="shared" si="4"/>
        <v>93.215553836575282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8" t="s">
        <v>30</v>
      </c>
      <c r="B41" s="189" t="s">
        <v>486</v>
      </c>
      <c r="C41" s="190">
        <f>+C42</f>
        <v>230530.35</v>
      </c>
      <c r="D41" s="191">
        <f t="shared" ref="D41" si="23">+D42</f>
        <v>495718</v>
      </c>
      <c r="E41" s="191">
        <f t="shared" ref="E41" si="24">+E42</f>
        <v>0</v>
      </c>
      <c r="F41" s="190">
        <f t="shared" ref="F41" si="25">+F42</f>
        <v>391555.44</v>
      </c>
      <c r="G41" s="190">
        <f t="shared" si="3"/>
        <v>169.84984406608501</v>
      </c>
      <c r="H41" s="193">
        <f t="shared" si="4"/>
        <v>78.987537269173203</v>
      </c>
      <c r="I41" s="148"/>
      <c r="J41" s="148"/>
      <c r="K41" s="148"/>
      <c r="L41" s="148"/>
      <c r="M41" s="171"/>
      <c r="N41" s="171"/>
      <c r="O41" s="171"/>
    </row>
    <row r="42" spans="1:15" x14ac:dyDescent="0.2">
      <c r="A42" s="92" t="s">
        <v>32</v>
      </c>
      <c r="B42" s="93" t="s">
        <v>486</v>
      </c>
      <c r="C42" s="91">
        <v>230530.35</v>
      </c>
      <c r="D42" s="94">
        <v>495718</v>
      </c>
      <c r="E42" s="94"/>
      <c r="F42" s="91">
        <v>391555.44</v>
      </c>
      <c r="G42" s="179">
        <f t="shared" si="3"/>
        <v>169.84984406608501</v>
      </c>
      <c r="H42" s="193">
        <f t="shared" si="4"/>
        <v>78.987537269173203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8" t="s">
        <v>337</v>
      </c>
      <c r="B43" s="189" t="s">
        <v>487</v>
      </c>
      <c r="C43" s="190">
        <f>+C44</f>
        <v>0</v>
      </c>
      <c r="D43" s="191">
        <f t="shared" ref="D43" si="26">+D44</f>
        <v>270</v>
      </c>
      <c r="E43" s="191">
        <f t="shared" ref="E43" si="27">+E44</f>
        <v>0</v>
      </c>
      <c r="F43" s="190">
        <f t="shared" ref="F43" si="28">+F44</f>
        <v>0</v>
      </c>
      <c r="G43" s="190">
        <v>0</v>
      </c>
      <c r="H43" s="193">
        <f t="shared" si="4"/>
        <v>0</v>
      </c>
      <c r="I43" s="148"/>
      <c r="J43" s="148"/>
      <c r="K43" s="148"/>
      <c r="L43" s="148"/>
      <c r="M43" s="171"/>
      <c r="N43" s="171"/>
      <c r="O43" s="171"/>
    </row>
    <row r="44" spans="1:15" x14ac:dyDescent="0.2">
      <c r="A44" s="92" t="s">
        <v>339</v>
      </c>
      <c r="B44" s="93" t="s">
        <v>487</v>
      </c>
      <c r="C44" s="91"/>
      <c r="D44" s="94">
        <v>270</v>
      </c>
      <c r="E44" s="94"/>
      <c r="F44" s="91"/>
      <c r="G44" s="179">
        <v>0</v>
      </c>
      <c r="H44" s="193">
        <f t="shared" si="4"/>
        <v>0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88" t="s">
        <v>77</v>
      </c>
      <c r="B45" s="189" t="s">
        <v>78</v>
      </c>
      <c r="C45" s="190">
        <f>+C46</f>
        <v>0</v>
      </c>
      <c r="D45" s="191">
        <f t="shared" ref="D45:F45" si="29">+D46</f>
        <v>0</v>
      </c>
      <c r="E45" s="191">
        <f t="shared" si="29"/>
        <v>0</v>
      </c>
      <c r="F45" s="190">
        <f t="shared" si="29"/>
        <v>0</v>
      </c>
      <c r="G45" s="190">
        <v>0</v>
      </c>
      <c r="H45" s="193">
        <v>0</v>
      </c>
      <c r="I45" s="148"/>
      <c r="J45" s="148"/>
      <c r="K45" s="148"/>
      <c r="L45" s="148"/>
      <c r="M45" s="171"/>
      <c r="N45" s="171"/>
      <c r="O45" s="171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79">
        <v>0</v>
      </c>
      <c r="H46" s="193">
        <v>0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2" sqref="H12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60" t="s">
        <v>488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59" t="s">
        <v>3</v>
      </c>
      <c r="B7" s="259"/>
      <c r="C7" s="167" t="s">
        <v>576</v>
      </c>
      <c r="D7" s="167" t="s">
        <v>577</v>
      </c>
      <c r="E7" s="167" t="s">
        <v>578</v>
      </c>
      <c r="F7" s="167" t="s">
        <v>579</v>
      </c>
      <c r="G7" s="111" t="s">
        <v>260</v>
      </c>
      <c r="H7" s="111" t="s">
        <v>597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58">
        <v>1</v>
      </c>
      <c r="B8" s="258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565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0"/>
      <c r="N9" s="170"/>
      <c r="O9" s="170"/>
    </row>
    <row r="10" spans="1:15" x14ac:dyDescent="0.2">
      <c r="A10" s="203"/>
      <c r="B10" s="208" t="s">
        <v>255</v>
      </c>
      <c r="C10" s="202">
        <f>+C11+C13</f>
        <v>7787034.8200000003</v>
      </c>
      <c r="D10" s="202">
        <f>+D11+D13</f>
        <v>9329584</v>
      </c>
      <c r="E10" s="202">
        <f>+E11+E13</f>
        <v>0</v>
      </c>
      <c r="F10" s="202">
        <f>+F11+F13</f>
        <v>9223421.1600000001</v>
      </c>
      <c r="G10" s="193">
        <f>+F10/C10*100</f>
        <v>118.4458702600228</v>
      </c>
      <c r="H10" s="193">
        <f>+F10/D10*100</f>
        <v>98.862083882839784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8" t="s">
        <v>489</v>
      </c>
      <c r="B11" s="189" t="s">
        <v>490</v>
      </c>
      <c r="C11" s="190">
        <f>+C12</f>
        <v>0</v>
      </c>
      <c r="D11" s="191">
        <f t="shared" ref="D11:F11" si="0">+D12</f>
        <v>0</v>
      </c>
      <c r="E11" s="191">
        <f t="shared" si="0"/>
        <v>0</v>
      </c>
      <c r="F11" s="190">
        <f t="shared" si="0"/>
        <v>0</v>
      </c>
      <c r="G11" s="190">
        <v>0</v>
      </c>
      <c r="H11" s="193">
        <v>0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79">
        <v>0</v>
      </c>
      <c r="H12" s="193">
        <v>0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8" t="s">
        <v>493</v>
      </c>
      <c r="B13" s="189" t="s">
        <v>494</v>
      </c>
      <c r="C13" s="190">
        <f>+C14</f>
        <v>7787034.8200000003</v>
      </c>
      <c r="D13" s="191">
        <f t="shared" ref="D13" si="1">+D14</f>
        <v>9329584</v>
      </c>
      <c r="E13" s="191">
        <f t="shared" ref="E13" si="2">+E14</f>
        <v>0</v>
      </c>
      <c r="F13" s="190">
        <f t="shared" ref="F13" si="3">+F14</f>
        <v>9223421.1600000001</v>
      </c>
      <c r="G13" s="190">
        <f t="shared" ref="G13:G14" si="4">+F13/C13*100</f>
        <v>118.4458702600228</v>
      </c>
      <c r="H13" s="193">
        <f t="shared" ref="H13:H14" si="5">+F13/D13*100</f>
        <v>98.862083882839784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7787034.8200000003</v>
      </c>
      <c r="D14" s="118">
        <v>9329584</v>
      </c>
      <c r="E14" s="118"/>
      <c r="F14" s="117">
        <v>9223421.1600000001</v>
      </c>
      <c r="G14" s="179">
        <f t="shared" si="4"/>
        <v>118.4458702600228</v>
      </c>
      <c r="H14" s="193">
        <f t="shared" si="5"/>
        <v>98.862083882839784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N27" sqref="N2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60" t="s">
        <v>254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59" t="s">
        <v>3</v>
      </c>
      <c r="B7" s="259"/>
      <c r="C7" s="167" t="s">
        <v>576</v>
      </c>
      <c r="D7" s="167" t="s">
        <v>577</v>
      </c>
      <c r="E7" s="167" t="s">
        <v>578</v>
      </c>
      <c r="F7" s="167" t="s">
        <v>579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58">
        <v>1</v>
      </c>
      <c r="B8" s="258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6" t="s">
        <v>77</v>
      </c>
      <c r="B10" s="217" t="s">
        <v>258</v>
      </c>
      <c r="C10" s="195">
        <f>+C11+C14</f>
        <v>0</v>
      </c>
      <c r="D10" s="196">
        <f>+D11+D14</f>
        <v>0</v>
      </c>
      <c r="E10" s="196">
        <f>+E11+E14</f>
        <v>0</v>
      </c>
      <c r="F10" s="195">
        <f>+F11+F14</f>
        <v>0</v>
      </c>
      <c r="G10" s="218">
        <v>0</v>
      </c>
      <c r="H10" s="218">
        <v>0</v>
      </c>
      <c r="I10" s="148"/>
      <c r="J10" s="148"/>
      <c r="K10" s="148"/>
      <c r="L10" s="148"/>
      <c r="M10" s="171"/>
      <c r="N10" s="171"/>
      <c r="O10" s="171"/>
    </row>
    <row r="11" spans="1:15" x14ac:dyDescent="0.2">
      <c r="A11" s="210" t="s">
        <v>79</v>
      </c>
      <c r="B11" s="211" t="s">
        <v>497</v>
      </c>
      <c r="C11" s="214">
        <f>+C12</f>
        <v>0</v>
      </c>
      <c r="D11" s="222"/>
      <c r="E11" s="222"/>
      <c r="F11" s="214">
        <f>+F12</f>
        <v>0</v>
      </c>
      <c r="G11" s="218">
        <v>0</v>
      </c>
      <c r="H11" s="218">
        <v>0</v>
      </c>
      <c r="I11" s="154"/>
      <c r="J11" s="154"/>
      <c r="K11" s="154"/>
      <c r="L11" s="154"/>
      <c r="M11" s="174"/>
      <c r="N11" s="174"/>
      <c r="O11" s="174"/>
    </row>
    <row r="12" spans="1:15" x14ac:dyDescent="0.2">
      <c r="A12" s="209" t="s">
        <v>498</v>
      </c>
      <c r="B12" s="185" t="s">
        <v>499</v>
      </c>
      <c r="C12" s="212">
        <f>+C13</f>
        <v>0</v>
      </c>
      <c r="D12" s="213"/>
      <c r="E12" s="213"/>
      <c r="F12" s="212">
        <f t="shared" ref="F12" si="0">+F13</f>
        <v>0</v>
      </c>
      <c r="G12" s="218">
        <v>0</v>
      </c>
      <c r="H12" s="218">
        <v>0</v>
      </c>
      <c r="I12" s="154"/>
      <c r="J12" s="154"/>
      <c r="K12" s="154"/>
      <c r="L12" s="154"/>
      <c r="M12" s="174"/>
      <c r="N12" s="174"/>
      <c r="O12" s="174"/>
    </row>
    <row r="13" spans="1:15" ht="25.5" x14ac:dyDescent="0.2">
      <c r="A13" s="141" t="s">
        <v>500</v>
      </c>
      <c r="B13" s="138" t="s">
        <v>501</v>
      </c>
      <c r="C13" s="135"/>
      <c r="D13" s="213"/>
      <c r="E13" s="213"/>
      <c r="F13" s="179"/>
      <c r="G13" s="218">
        <v>0</v>
      </c>
      <c r="H13" s="218">
        <v>0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10" t="s">
        <v>502</v>
      </c>
      <c r="B14" s="211" t="s">
        <v>503</v>
      </c>
      <c r="C14" s="214">
        <f>+C15</f>
        <v>0</v>
      </c>
      <c r="D14" s="222"/>
      <c r="E14" s="222"/>
      <c r="F14" s="214">
        <f>+F15</f>
        <v>0</v>
      </c>
      <c r="G14" s="218">
        <v>0</v>
      </c>
      <c r="H14" s="218">
        <v>0</v>
      </c>
      <c r="I14" s="154"/>
      <c r="J14" s="154"/>
      <c r="K14" s="154"/>
      <c r="L14" s="154"/>
      <c r="M14" s="174"/>
      <c r="N14" s="174"/>
      <c r="O14" s="174"/>
    </row>
    <row r="15" spans="1:15" ht="25.5" x14ac:dyDescent="0.2">
      <c r="A15" s="209" t="s">
        <v>504</v>
      </c>
      <c r="B15" s="185" t="s">
        <v>505</v>
      </c>
      <c r="C15" s="212">
        <f>+C16</f>
        <v>0</v>
      </c>
      <c r="D15" s="213"/>
      <c r="E15" s="213"/>
      <c r="F15" s="212">
        <f t="shared" ref="F15" si="1">+F16</f>
        <v>0</v>
      </c>
      <c r="G15" s="218">
        <v>0</v>
      </c>
      <c r="H15" s="218">
        <v>0</v>
      </c>
      <c r="I15" s="154"/>
      <c r="J15" s="154"/>
      <c r="K15" s="154"/>
      <c r="L15" s="154"/>
      <c r="M15" s="174"/>
      <c r="N15" s="174"/>
      <c r="O15" s="174"/>
    </row>
    <row r="16" spans="1:15" ht="25.5" x14ac:dyDescent="0.2">
      <c r="A16" s="141" t="s">
        <v>506</v>
      </c>
      <c r="B16" s="138" t="s">
        <v>507</v>
      </c>
      <c r="C16" s="135"/>
      <c r="D16" s="213"/>
      <c r="E16" s="213"/>
      <c r="F16" s="179"/>
      <c r="G16" s="218">
        <v>0</v>
      </c>
      <c r="H16" s="218">
        <v>0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6" t="s">
        <v>62</v>
      </c>
      <c r="B17" s="217" t="s">
        <v>509</v>
      </c>
      <c r="C17" s="195">
        <f>+C18+C27+C32</f>
        <v>0</v>
      </c>
      <c r="D17" s="196">
        <f>+D18+D27+D32</f>
        <v>0</v>
      </c>
      <c r="E17" s="196">
        <f>+E18+E27+E32</f>
        <v>0</v>
      </c>
      <c r="F17" s="195">
        <f>+F18+F27+F32</f>
        <v>5.56</v>
      </c>
      <c r="G17" s="218">
        <v>0</v>
      </c>
      <c r="H17" s="218">
        <v>0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10" t="s">
        <v>64</v>
      </c>
      <c r="B18" s="211" t="s">
        <v>510</v>
      </c>
      <c r="C18" s="219">
        <f>+C19+C22+C24</f>
        <v>0</v>
      </c>
      <c r="D18" s="222"/>
      <c r="E18" s="222"/>
      <c r="F18" s="219">
        <f>+F19+F22+F24</f>
        <v>0</v>
      </c>
      <c r="G18" s="218">
        <v>0</v>
      </c>
      <c r="H18" s="218">
        <v>0</v>
      </c>
      <c r="I18" s="154"/>
      <c r="J18" s="154"/>
      <c r="K18" s="154"/>
      <c r="L18" s="154"/>
      <c r="M18" s="174"/>
      <c r="N18" s="174"/>
      <c r="O18" s="174"/>
    </row>
    <row r="19" spans="1:15" ht="25.5" x14ac:dyDescent="0.2">
      <c r="A19" s="209">
        <v>512</v>
      </c>
      <c r="B19" s="185" t="s">
        <v>557</v>
      </c>
      <c r="C19" s="212">
        <f>+C20+C21</f>
        <v>0</v>
      </c>
      <c r="D19" s="213"/>
      <c r="E19" s="213"/>
      <c r="F19" s="212">
        <f>+F20+F21</f>
        <v>0</v>
      </c>
      <c r="G19" s="218">
        <v>0</v>
      </c>
      <c r="H19" s="218">
        <v>0</v>
      </c>
      <c r="I19" s="154"/>
      <c r="J19" s="154"/>
      <c r="K19" s="154"/>
      <c r="L19" s="154"/>
      <c r="M19" s="174"/>
      <c r="N19" s="174"/>
      <c r="O19" s="174"/>
    </row>
    <row r="20" spans="1:15" ht="25.5" x14ac:dyDescent="0.2">
      <c r="A20" s="177">
        <v>5121</v>
      </c>
      <c r="B20" s="175" t="s">
        <v>558</v>
      </c>
      <c r="C20" s="178"/>
      <c r="D20" s="213"/>
      <c r="E20" s="213"/>
      <c r="F20" s="179"/>
      <c r="G20" s="218">
        <v>0</v>
      </c>
      <c r="H20" s="218">
        <v>0</v>
      </c>
      <c r="I20" s="154"/>
      <c r="J20" s="154"/>
      <c r="K20" s="154"/>
      <c r="L20" s="154"/>
      <c r="M20" s="174"/>
      <c r="N20" s="174"/>
      <c r="O20" s="174"/>
    </row>
    <row r="21" spans="1:15" ht="25.5" x14ac:dyDescent="0.2">
      <c r="A21" s="177">
        <v>5122</v>
      </c>
      <c r="B21" s="175" t="s">
        <v>559</v>
      </c>
      <c r="C21" s="178"/>
      <c r="D21" s="213"/>
      <c r="E21" s="213"/>
      <c r="F21" s="179"/>
      <c r="G21" s="218">
        <v>0</v>
      </c>
      <c r="H21" s="218">
        <v>0</v>
      </c>
      <c r="I21" s="154"/>
      <c r="J21" s="154"/>
      <c r="K21" s="154"/>
      <c r="L21" s="154"/>
      <c r="M21" s="174"/>
      <c r="N21" s="174"/>
      <c r="O21" s="174"/>
    </row>
    <row r="22" spans="1:15" x14ac:dyDescent="0.2">
      <c r="A22" s="209">
        <v>514</v>
      </c>
      <c r="B22" s="185" t="s">
        <v>560</v>
      </c>
      <c r="C22" s="212">
        <f>+C23</f>
        <v>0</v>
      </c>
      <c r="D22" s="213"/>
      <c r="E22" s="213"/>
      <c r="F22" s="212">
        <f t="shared" ref="F22" si="2">+F23</f>
        <v>0</v>
      </c>
      <c r="G22" s="218">
        <v>0</v>
      </c>
      <c r="H22" s="218">
        <v>0</v>
      </c>
      <c r="I22" s="154"/>
      <c r="J22" s="154"/>
      <c r="K22" s="154"/>
      <c r="L22" s="154"/>
      <c r="M22" s="174"/>
      <c r="N22" s="174"/>
      <c r="O22" s="174"/>
    </row>
    <row r="23" spans="1:15" x14ac:dyDescent="0.2">
      <c r="A23" s="177">
        <v>5141</v>
      </c>
      <c r="B23" s="175" t="s">
        <v>561</v>
      </c>
      <c r="C23" s="178"/>
      <c r="D23" s="213"/>
      <c r="E23" s="213"/>
      <c r="F23" s="179"/>
      <c r="G23" s="218">
        <v>0</v>
      </c>
      <c r="H23" s="218">
        <v>0</v>
      </c>
      <c r="I23" s="154"/>
      <c r="J23" s="154"/>
      <c r="K23" s="154"/>
      <c r="L23" s="154"/>
      <c r="M23" s="174"/>
      <c r="N23" s="174"/>
      <c r="O23" s="174"/>
    </row>
    <row r="24" spans="1:15" x14ac:dyDescent="0.2">
      <c r="A24" s="209">
        <v>518</v>
      </c>
      <c r="B24" s="185" t="s">
        <v>562</v>
      </c>
      <c r="C24" s="212">
        <f>+C25+C26</f>
        <v>0</v>
      </c>
      <c r="D24" s="213"/>
      <c r="E24" s="213"/>
      <c r="F24" s="212">
        <f>+F25+F26</f>
        <v>0</v>
      </c>
      <c r="G24" s="218">
        <v>0</v>
      </c>
      <c r="H24" s="218">
        <v>0</v>
      </c>
      <c r="I24" s="154"/>
      <c r="J24" s="154"/>
      <c r="K24" s="154"/>
      <c r="L24" s="154"/>
      <c r="M24" s="174"/>
      <c r="N24" s="174"/>
      <c r="O24" s="174"/>
    </row>
    <row r="25" spans="1:15" ht="25.5" x14ac:dyDescent="0.2">
      <c r="A25" s="177">
        <v>5181</v>
      </c>
      <c r="B25" s="175" t="s">
        <v>563</v>
      </c>
      <c r="C25" s="178"/>
      <c r="D25" s="213"/>
      <c r="E25" s="213"/>
      <c r="F25" s="179"/>
      <c r="G25" s="218">
        <v>0</v>
      </c>
      <c r="H25" s="218">
        <v>0</v>
      </c>
      <c r="I25" s="154"/>
      <c r="J25" s="154"/>
      <c r="K25" s="154"/>
      <c r="L25" s="154"/>
      <c r="M25" s="174"/>
      <c r="N25" s="174"/>
      <c r="O25" s="174"/>
    </row>
    <row r="26" spans="1:15" x14ac:dyDescent="0.2">
      <c r="A26" s="177">
        <v>5183</v>
      </c>
      <c r="B26" s="175" t="s">
        <v>564</v>
      </c>
      <c r="C26" s="178"/>
      <c r="D26" s="213"/>
      <c r="E26" s="213"/>
      <c r="F26" s="179"/>
      <c r="G26" s="218">
        <v>0</v>
      </c>
      <c r="H26" s="218">
        <v>0</v>
      </c>
      <c r="I26" s="154"/>
      <c r="J26" s="154"/>
      <c r="K26" s="154"/>
      <c r="L26" s="154"/>
      <c r="M26" s="174"/>
      <c r="N26" s="174"/>
      <c r="O26" s="174"/>
    </row>
    <row r="27" spans="1:15" x14ac:dyDescent="0.2">
      <c r="A27" s="210" t="s">
        <v>511</v>
      </c>
      <c r="B27" s="211" t="s">
        <v>512</v>
      </c>
      <c r="C27" s="219">
        <f>+C28+C30</f>
        <v>0</v>
      </c>
      <c r="D27" s="222"/>
      <c r="E27" s="222"/>
      <c r="F27" s="219">
        <f>+F28+F30</f>
        <v>5.56</v>
      </c>
      <c r="G27" s="218">
        <v>0</v>
      </c>
      <c r="H27" s="218">
        <v>0</v>
      </c>
      <c r="I27" s="154"/>
      <c r="J27" s="154"/>
      <c r="K27" s="154"/>
      <c r="L27" s="154"/>
      <c r="M27" s="174"/>
      <c r="N27" s="174"/>
      <c r="O27" s="174"/>
    </row>
    <row r="28" spans="1:15" ht="25.5" x14ac:dyDescent="0.2">
      <c r="A28" s="209" t="s">
        <v>513</v>
      </c>
      <c r="B28" s="185" t="s">
        <v>514</v>
      </c>
      <c r="C28" s="212">
        <f>+C29</f>
        <v>0</v>
      </c>
      <c r="D28" s="213"/>
      <c r="E28" s="213"/>
      <c r="F28" s="212">
        <f t="shared" ref="F28" si="3">+F29</f>
        <v>0</v>
      </c>
      <c r="G28" s="218">
        <v>0</v>
      </c>
      <c r="H28" s="218">
        <v>0</v>
      </c>
      <c r="I28" s="154"/>
      <c r="J28" s="154"/>
      <c r="K28" s="154"/>
      <c r="L28" s="154"/>
      <c r="M28" s="174"/>
      <c r="N28" s="174"/>
      <c r="O28" s="174"/>
    </row>
    <row r="29" spans="1:15" ht="25.5" x14ac:dyDescent="0.2">
      <c r="A29" s="141" t="s">
        <v>515</v>
      </c>
      <c r="B29" s="138" t="s">
        <v>514</v>
      </c>
      <c r="C29" s="142"/>
      <c r="D29" s="213"/>
      <c r="E29" s="213"/>
      <c r="F29" s="179"/>
      <c r="G29" s="218">
        <v>0</v>
      </c>
      <c r="H29" s="218">
        <v>0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9" t="s">
        <v>516</v>
      </c>
      <c r="B30" s="185" t="s">
        <v>517</v>
      </c>
      <c r="C30" s="212">
        <f>+C31</f>
        <v>0</v>
      </c>
      <c r="D30" s="213"/>
      <c r="E30" s="213"/>
      <c r="F30" s="212">
        <f t="shared" ref="F30" si="4">+F31</f>
        <v>5.56</v>
      </c>
      <c r="G30" s="218">
        <v>0</v>
      </c>
      <c r="H30" s="218">
        <v>0</v>
      </c>
      <c r="I30" s="154"/>
      <c r="J30" s="154"/>
      <c r="K30" s="154"/>
      <c r="L30" s="154"/>
      <c r="M30" s="174"/>
      <c r="N30" s="174"/>
      <c r="O30" s="174"/>
    </row>
    <row r="31" spans="1:15" ht="25.5" x14ac:dyDescent="0.2">
      <c r="A31" s="141" t="s">
        <v>518</v>
      </c>
      <c r="B31" s="138" t="s">
        <v>519</v>
      </c>
      <c r="C31" s="135"/>
      <c r="D31" s="213"/>
      <c r="E31" s="213"/>
      <c r="F31" s="179">
        <v>5.56</v>
      </c>
      <c r="G31" s="218">
        <v>0</v>
      </c>
      <c r="H31" s="218">
        <v>0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10" t="s">
        <v>520</v>
      </c>
      <c r="B32" s="211" t="s">
        <v>521</v>
      </c>
      <c r="C32" s="214">
        <f>+C33+C35</f>
        <v>0</v>
      </c>
      <c r="D32" s="222"/>
      <c r="E32" s="222"/>
      <c r="F32" s="214">
        <f>+F33+F35</f>
        <v>0</v>
      </c>
      <c r="G32" s="218">
        <v>0</v>
      </c>
      <c r="H32" s="218">
        <v>0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9" t="s">
        <v>522</v>
      </c>
      <c r="B33" s="185" t="s">
        <v>523</v>
      </c>
      <c r="C33" s="212">
        <f>+C34</f>
        <v>0</v>
      </c>
      <c r="D33" s="213"/>
      <c r="E33" s="213"/>
      <c r="F33" s="212">
        <f t="shared" ref="F33" si="5">+F34</f>
        <v>0</v>
      </c>
      <c r="G33" s="218">
        <v>0</v>
      </c>
      <c r="H33" s="218">
        <v>0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13"/>
      <c r="E34" s="213"/>
      <c r="F34" s="179"/>
      <c r="G34" s="218">
        <v>0</v>
      </c>
      <c r="H34" s="218">
        <v>0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9" t="s">
        <v>526</v>
      </c>
      <c r="B35" s="185" t="s">
        <v>527</v>
      </c>
      <c r="C35" s="212">
        <f>+C36</f>
        <v>0</v>
      </c>
      <c r="D35" s="213"/>
      <c r="E35" s="213"/>
      <c r="F35" s="212">
        <f t="shared" ref="F35" si="6">+F36</f>
        <v>0</v>
      </c>
      <c r="G35" s="218">
        <v>0</v>
      </c>
      <c r="H35" s="218">
        <v>0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13"/>
      <c r="E36" s="213"/>
      <c r="F36" s="179"/>
      <c r="G36" s="218">
        <v>0</v>
      </c>
      <c r="H36" s="218">
        <v>0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20" sqref="H20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60" t="s">
        <v>259</v>
      </c>
      <c r="B5" s="260"/>
      <c r="C5" s="260"/>
      <c r="D5" s="260"/>
      <c r="E5" s="260"/>
      <c r="F5" s="260"/>
      <c r="G5" s="260"/>
      <c r="H5" s="260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59" t="s">
        <v>3</v>
      </c>
      <c r="B7" s="259"/>
      <c r="C7" s="167" t="s">
        <v>576</v>
      </c>
      <c r="D7" s="167" t="s">
        <v>577</v>
      </c>
      <c r="E7" s="167" t="s">
        <v>578</v>
      </c>
      <c r="F7" s="167" t="s">
        <v>579</v>
      </c>
      <c r="G7" s="157" t="s">
        <v>260</v>
      </c>
      <c r="H7" s="157" t="s">
        <v>597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58">
        <v>1</v>
      </c>
      <c r="B8" s="258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10" t="s">
        <v>257</v>
      </c>
      <c r="B10" s="211" t="s">
        <v>26</v>
      </c>
      <c r="C10" s="214">
        <f t="shared" ref="C10:F11" si="0">+C11</f>
        <v>0</v>
      </c>
      <c r="D10" s="215">
        <f t="shared" si="0"/>
        <v>0</v>
      </c>
      <c r="E10" s="215">
        <f t="shared" si="0"/>
        <v>0</v>
      </c>
      <c r="F10" s="214">
        <f t="shared" si="0"/>
        <v>0</v>
      </c>
      <c r="G10" s="214">
        <v>0</v>
      </c>
      <c r="H10" s="214">
        <v>0</v>
      </c>
      <c r="I10" s="154"/>
      <c r="J10" s="154"/>
      <c r="K10" s="154"/>
      <c r="L10" s="154"/>
      <c r="M10" s="174"/>
      <c r="N10" s="174"/>
      <c r="O10" s="174"/>
    </row>
    <row r="11" spans="1:15" x14ac:dyDescent="0.2">
      <c r="A11" s="209" t="s">
        <v>57</v>
      </c>
      <c r="B11" s="185" t="s">
        <v>58</v>
      </c>
      <c r="C11" s="212">
        <f t="shared" si="0"/>
        <v>0</v>
      </c>
      <c r="D11" s="213">
        <f t="shared" si="0"/>
        <v>0</v>
      </c>
      <c r="E11" s="213">
        <f t="shared" si="0"/>
        <v>0</v>
      </c>
      <c r="F11" s="212">
        <f t="shared" si="0"/>
        <v>0</v>
      </c>
      <c r="G11" s="212">
        <v>0</v>
      </c>
      <c r="H11" s="214">
        <v>0</v>
      </c>
      <c r="I11" s="154"/>
      <c r="J11" s="154"/>
      <c r="K11" s="154"/>
      <c r="L11" s="154"/>
      <c r="M11" s="174"/>
      <c r="N11" s="174"/>
      <c r="O11" s="174"/>
    </row>
    <row r="12" spans="1:15" x14ac:dyDescent="0.2">
      <c r="A12" s="177" t="s">
        <v>60</v>
      </c>
      <c r="B12" s="156" t="s">
        <v>61</v>
      </c>
      <c r="C12" s="152"/>
      <c r="D12" s="153"/>
      <c r="E12" s="153"/>
      <c r="F12" s="152"/>
      <c r="G12" s="179">
        <v>0</v>
      </c>
      <c r="H12" s="214">
        <v>0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10" t="s">
        <v>508</v>
      </c>
      <c r="B13" s="211" t="s">
        <v>26</v>
      </c>
      <c r="C13" s="214">
        <f>+C14+C16+C18</f>
        <v>0</v>
      </c>
      <c r="D13" s="215">
        <f>+D14+D16+D18</f>
        <v>0</v>
      </c>
      <c r="E13" s="215">
        <f>+E14+E16+E18</f>
        <v>0</v>
      </c>
      <c r="F13" s="214">
        <f>+F14+F16+F18</f>
        <v>5.56</v>
      </c>
      <c r="G13" s="214">
        <v>0</v>
      </c>
      <c r="H13" s="214">
        <v>0</v>
      </c>
      <c r="I13" s="154"/>
      <c r="J13" s="154"/>
      <c r="K13" s="154"/>
      <c r="L13" s="154"/>
      <c r="M13" s="174"/>
      <c r="N13" s="174"/>
      <c r="O13" s="174"/>
    </row>
    <row r="14" spans="1:15" x14ac:dyDescent="0.2">
      <c r="A14" s="209" t="s">
        <v>81</v>
      </c>
      <c r="B14" s="185" t="s">
        <v>485</v>
      </c>
      <c r="C14" s="212">
        <f>+C15</f>
        <v>0</v>
      </c>
      <c r="D14" s="213">
        <f>+D15</f>
        <v>0</v>
      </c>
      <c r="E14" s="213">
        <f>+E15</f>
        <v>0</v>
      </c>
      <c r="F14" s="212">
        <f>+F15</f>
        <v>5.56</v>
      </c>
      <c r="G14" s="212">
        <v>0</v>
      </c>
      <c r="H14" s="214">
        <v>0</v>
      </c>
      <c r="I14" s="154"/>
      <c r="J14" s="154"/>
      <c r="K14" s="154"/>
      <c r="L14" s="154"/>
      <c r="M14" s="174"/>
      <c r="N14" s="174"/>
      <c r="O14" s="174"/>
    </row>
    <row r="15" spans="1:15" x14ac:dyDescent="0.2">
      <c r="A15" s="177" t="s">
        <v>83</v>
      </c>
      <c r="B15" s="156" t="s">
        <v>485</v>
      </c>
      <c r="C15" s="152"/>
      <c r="D15" s="153"/>
      <c r="E15" s="153"/>
      <c r="F15" s="152">
        <v>5.56</v>
      </c>
      <c r="G15" s="179">
        <v>0</v>
      </c>
      <c r="H15" s="214">
        <v>0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9" t="s">
        <v>57</v>
      </c>
      <c r="B16" s="185" t="s">
        <v>58</v>
      </c>
      <c r="C16" s="212">
        <f>+C17</f>
        <v>0</v>
      </c>
      <c r="D16" s="213">
        <f>+D17</f>
        <v>0</v>
      </c>
      <c r="E16" s="213">
        <f>+E17</f>
        <v>0</v>
      </c>
      <c r="F16" s="212">
        <f>+F17</f>
        <v>0</v>
      </c>
      <c r="G16" s="212">
        <v>0</v>
      </c>
      <c r="H16" s="214">
        <v>0</v>
      </c>
      <c r="I16" s="154"/>
      <c r="J16" s="154"/>
      <c r="K16" s="154"/>
      <c r="L16" s="154"/>
      <c r="M16" s="174"/>
      <c r="N16" s="174"/>
      <c r="O16" s="174"/>
    </row>
    <row r="17" spans="1:15" x14ac:dyDescent="0.2">
      <c r="A17" s="177" t="s">
        <v>60</v>
      </c>
      <c r="B17" s="156" t="s">
        <v>61</v>
      </c>
      <c r="C17" s="152"/>
      <c r="D17" s="153"/>
      <c r="E17" s="153"/>
      <c r="F17" s="152"/>
      <c r="G17" s="179">
        <v>0</v>
      </c>
      <c r="H17" s="214">
        <v>0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9" t="s">
        <v>62</v>
      </c>
      <c r="B18" s="185" t="s">
        <v>63</v>
      </c>
      <c r="C18" s="212">
        <f>+C19</f>
        <v>0</v>
      </c>
      <c r="D18" s="213">
        <f>+D19</f>
        <v>0</v>
      </c>
      <c r="E18" s="213">
        <f>+E19</f>
        <v>0</v>
      </c>
      <c r="F18" s="212">
        <f>+F19</f>
        <v>0</v>
      </c>
      <c r="G18" s="212">
        <v>0</v>
      </c>
      <c r="H18" s="214">
        <v>0</v>
      </c>
      <c r="I18" s="154"/>
      <c r="J18" s="154"/>
      <c r="K18" s="154"/>
      <c r="L18" s="154"/>
      <c r="M18" s="174"/>
      <c r="N18" s="174"/>
      <c r="O18" s="174"/>
    </row>
    <row r="19" spans="1:15" x14ac:dyDescent="0.2">
      <c r="A19" s="177" t="s">
        <v>75</v>
      </c>
      <c r="B19" s="156" t="s">
        <v>76</v>
      </c>
      <c r="C19" s="152"/>
      <c r="D19" s="153"/>
      <c r="E19" s="153"/>
      <c r="F19" s="152"/>
      <c r="G19" s="179">
        <v>0</v>
      </c>
      <c r="H19" s="214">
        <v>0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098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M16" sqref="M16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</cols>
  <sheetData>
    <row r="1" spans="1:6" ht="51" customHeight="1" x14ac:dyDescent="0.25">
      <c r="A1" s="305" t="s">
        <v>599</v>
      </c>
      <c r="B1" s="305"/>
      <c r="C1" s="305"/>
      <c r="D1" s="305"/>
      <c r="E1" s="305"/>
      <c r="F1" s="305"/>
    </row>
    <row r="2" spans="1:6" ht="15.75" x14ac:dyDescent="0.25">
      <c r="A2" s="260" t="s">
        <v>530</v>
      </c>
      <c r="B2" s="260"/>
      <c r="C2" s="260"/>
      <c r="D2" s="260"/>
      <c r="E2" s="260"/>
      <c r="F2" s="260"/>
    </row>
    <row r="3" spans="1:6" ht="15.75" x14ac:dyDescent="0.25">
      <c r="A3" s="260" t="s">
        <v>531</v>
      </c>
      <c r="B3" s="260"/>
      <c r="C3" s="260"/>
      <c r="D3" s="260"/>
      <c r="E3" s="260"/>
      <c r="F3" s="260"/>
    </row>
    <row r="4" spans="1:6" ht="18" x14ac:dyDescent="0.25">
      <c r="A4" s="163"/>
      <c r="B4" s="163"/>
      <c r="C4" s="163"/>
      <c r="D4" s="164"/>
      <c r="E4" s="164"/>
      <c r="F4" s="164"/>
    </row>
    <row r="5" spans="1:6" ht="42.75" x14ac:dyDescent="0.25">
      <c r="A5" s="259" t="s">
        <v>3</v>
      </c>
      <c r="B5" s="259"/>
      <c r="C5" s="167" t="s">
        <v>577</v>
      </c>
      <c r="D5" s="167" t="s">
        <v>578</v>
      </c>
      <c r="E5" s="167" t="s">
        <v>579</v>
      </c>
      <c r="F5" s="165" t="s">
        <v>601</v>
      </c>
    </row>
    <row r="6" spans="1:6" x14ac:dyDescent="0.25">
      <c r="A6" s="258">
        <v>1</v>
      </c>
      <c r="B6" s="258"/>
      <c r="C6" s="166">
        <v>2</v>
      </c>
      <c r="D6" s="166">
        <v>3</v>
      </c>
      <c r="E6" s="166">
        <v>4.3333333333333304</v>
      </c>
      <c r="F6" s="166">
        <v>5.0833333333333304</v>
      </c>
    </row>
    <row r="7" spans="1:6" ht="25.5" x14ac:dyDescent="0.25">
      <c r="A7" s="261" t="s">
        <v>532</v>
      </c>
      <c r="B7" s="262" t="s">
        <v>533</v>
      </c>
      <c r="C7" s="283">
        <f>C8</f>
        <v>9493299</v>
      </c>
      <c r="D7" s="263"/>
      <c r="E7" s="284">
        <f>E8</f>
        <v>9223426.7199999988</v>
      </c>
      <c r="F7" s="264">
        <f>+E7/C7*100</f>
        <v>97.157233960502026</v>
      </c>
    </row>
    <row r="8" spans="1:6" x14ac:dyDescent="0.25">
      <c r="A8" s="265" t="s">
        <v>203</v>
      </c>
      <c r="B8" s="266" t="s">
        <v>535</v>
      </c>
      <c r="C8" s="283">
        <f>C9</f>
        <v>9493299</v>
      </c>
      <c r="D8" s="263"/>
      <c r="E8" s="284">
        <f>E9</f>
        <v>9223426.7199999988</v>
      </c>
      <c r="F8" s="264">
        <f t="shared" ref="F8:F9" si="0">+E8/C8*100</f>
        <v>97.157233960502026</v>
      </c>
    </row>
    <row r="9" spans="1:6" ht="15.75" thickBot="1" x14ac:dyDescent="0.3">
      <c r="A9" s="281" t="s">
        <v>536</v>
      </c>
      <c r="B9" s="282" t="s">
        <v>537</v>
      </c>
      <c r="C9" s="283">
        <f>C10+C21+C25+C67+C76+C203</f>
        <v>9493299</v>
      </c>
      <c r="D9" s="283"/>
      <c r="E9" s="284">
        <f>E10+E21+E25+E67+E76+E203</f>
        <v>9223426.7199999988</v>
      </c>
      <c r="F9" s="285">
        <f t="shared" si="0"/>
        <v>97.157233960502026</v>
      </c>
    </row>
    <row r="10" spans="1:6" ht="26.25" thickBot="1" x14ac:dyDescent="0.3">
      <c r="A10" s="291" t="s">
        <v>538</v>
      </c>
      <c r="B10" s="292" t="s">
        <v>539</v>
      </c>
      <c r="C10" s="293">
        <f>C11</f>
        <v>6195851</v>
      </c>
      <c r="D10" s="293"/>
      <c r="E10" s="294">
        <f>E11</f>
        <v>6185521.1299999999</v>
      </c>
      <c r="F10" s="295">
        <f t="shared" ref="F10:F12" si="1">+E10/C10*100</f>
        <v>99.833277624009995</v>
      </c>
    </row>
    <row r="11" spans="1:6" x14ac:dyDescent="0.25">
      <c r="A11" s="286" t="s">
        <v>56</v>
      </c>
      <c r="B11" s="287" t="s">
        <v>55</v>
      </c>
      <c r="C11" s="288">
        <f>C12+C17</f>
        <v>6195851</v>
      </c>
      <c r="D11" s="288"/>
      <c r="E11" s="289">
        <f>E12+E17</f>
        <v>6185521.1299999999</v>
      </c>
      <c r="F11" s="290">
        <f t="shared" si="1"/>
        <v>99.833277624009995</v>
      </c>
    </row>
    <row r="12" spans="1:6" x14ac:dyDescent="0.25">
      <c r="A12" s="300" t="s">
        <v>83</v>
      </c>
      <c r="B12" s="301" t="s">
        <v>84</v>
      </c>
      <c r="C12" s="302">
        <v>6065656</v>
      </c>
      <c r="D12" s="302"/>
      <c r="E12" s="303">
        <f>E13+E14+E16+E15</f>
        <v>6078039.7999999998</v>
      </c>
      <c r="F12" s="304">
        <f t="shared" si="1"/>
        <v>100.20416258356886</v>
      </c>
    </row>
    <row r="13" spans="1:6" x14ac:dyDescent="0.25">
      <c r="A13" s="276" t="s">
        <v>87</v>
      </c>
      <c r="B13" s="273" t="s">
        <v>88</v>
      </c>
      <c r="C13" s="277"/>
      <c r="D13" s="277"/>
      <c r="E13" s="278">
        <v>5079644.63</v>
      </c>
      <c r="F13" s="277"/>
    </row>
    <row r="14" spans="1:6" x14ac:dyDescent="0.25">
      <c r="A14" s="276" t="s">
        <v>375</v>
      </c>
      <c r="B14" s="273" t="s">
        <v>376</v>
      </c>
      <c r="C14" s="277"/>
      <c r="D14" s="277"/>
      <c r="E14" s="278">
        <v>2395.19</v>
      </c>
      <c r="F14" s="277"/>
    </row>
    <row r="15" spans="1:6" x14ac:dyDescent="0.25">
      <c r="A15" s="276" t="s">
        <v>93</v>
      </c>
      <c r="B15" s="273" t="s">
        <v>92</v>
      </c>
      <c r="C15" s="277"/>
      <c r="D15" s="277"/>
      <c r="E15" s="278">
        <v>157449.22</v>
      </c>
      <c r="F15" s="277"/>
    </row>
    <row r="16" spans="1:6" x14ac:dyDescent="0.25">
      <c r="A16" s="276" t="s">
        <v>96</v>
      </c>
      <c r="B16" s="273" t="s">
        <v>97</v>
      </c>
      <c r="C16" s="277"/>
      <c r="D16" s="277"/>
      <c r="E16" s="278">
        <v>838550.76</v>
      </c>
      <c r="F16" s="277"/>
    </row>
    <row r="17" spans="1:6" x14ac:dyDescent="0.25">
      <c r="A17" s="300" t="s">
        <v>98</v>
      </c>
      <c r="B17" s="301" t="s">
        <v>99</v>
      </c>
      <c r="C17" s="302">
        <v>130195</v>
      </c>
      <c r="D17" s="302"/>
      <c r="E17" s="303">
        <f>E18+E19+E20</f>
        <v>107481.33</v>
      </c>
      <c r="F17" s="304">
        <f>+E17/C17*100</f>
        <v>82.554114981374099</v>
      </c>
    </row>
    <row r="18" spans="1:6" ht="25.5" x14ac:dyDescent="0.25">
      <c r="A18" s="276" t="s">
        <v>104</v>
      </c>
      <c r="B18" s="273" t="s">
        <v>105</v>
      </c>
      <c r="C18" s="277"/>
      <c r="D18" s="277"/>
      <c r="E18" s="278">
        <v>88568.33</v>
      </c>
      <c r="F18" s="277"/>
    </row>
    <row r="19" spans="1:6" x14ac:dyDescent="0.25">
      <c r="A19" s="276" t="s">
        <v>134</v>
      </c>
      <c r="B19" s="273" t="s">
        <v>135</v>
      </c>
      <c r="C19" s="277"/>
      <c r="D19" s="277"/>
      <c r="E19" s="278">
        <v>9317</v>
      </c>
      <c r="F19" s="277"/>
    </row>
    <row r="20" spans="1:6" ht="15.75" thickBot="1" x14ac:dyDescent="0.3">
      <c r="A20" s="276" t="s">
        <v>155</v>
      </c>
      <c r="B20" s="273" t="s">
        <v>156</v>
      </c>
      <c r="C20" s="277"/>
      <c r="D20" s="277"/>
      <c r="E20" s="278">
        <v>9596</v>
      </c>
      <c r="F20" s="277"/>
    </row>
    <row r="21" spans="1:6" ht="26.25" thickBot="1" x14ac:dyDescent="0.3">
      <c r="A21" s="291" t="s">
        <v>540</v>
      </c>
      <c r="B21" s="292" t="s">
        <v>541</v>
      </c>
      <c r="C21" s="293">
        <v>691</v>
      </c>
      <c r="D21" s="293"/>
      <c r="E21" s="294">
        <f>E22</f>
        <v>691.08</v>
      </c>
      <c r="F21" s="295">
        <f t="shared" ref="F21:F23" si="2">+E21/C21*100</f>
        <v>100.01157742402316</v>
      </c>
    </row>
    <row r="22" spans="1:6" x14ac:dyDescent="0.25">
      <c r="A22" s="286" t="s">
        <v>56</v>
      </c>
      <c r="B22" s="287" t="s">
        <v>55</v>
      </c>
      <c r="C22" s="288">
        <v>691</v>
      </c>
      <c r="D22" s="288"/>
      <c r="E22" s="289">
        <f>E23</f>
        <v>691.08</v>
      </c>
      <c r="F22" s="290">
        <f t="shared" si="2"/>
        <v>100.01157742402316</v>
      </c>
    </row>
    <row r="23" spans="1:6" ht="27" x14ac:dyDescent="0.25">
      <c r="A23" s="300" t="s">
        <v>203</v>
      </c>
      <c r="B23" s="301" t="s">
        <v>204</v>
      </c>
      <c r="C23" s="302">
        <v>691</v>
      </c>
      <c r="D23" s="302"/>
      <c r="E23" s="303">
        <f>E24</f>
        <v>691.08</v>
      </c>
      <c r="F23" s="304">
        <f t="shared" si="2"/>
        <v>100.01157742402316</v>
      </c>
    </row>
    <row r="24" spans="1:6" ht="15.75" thickBot="1" x14ac:dyDescent="0.3">
      <c r="A24" s="296" t="s">
        <v>207</v>
      </c>
      <c r="B24" s="297" t="s">
        <v>208</v>
      </c>
      <c r="C24" s="298"/>
      <c r="D24" s="298"/>
      <c r="E24" s="299">
        <v>691.08</v>
      </c>
      <c r="F24" s="298"/>
    </row>
    <row r="25" spans="1:6" ht="26.25" thickBot="1" x14ac:dyDescent="0.3">
      <c r="A25" s="291" t="s">
        <v>542</v>
      </c>
      <c r="B25" s="292" t="s">
        <v>543</v>
      </c>
      <c r="C25" s="293">
        <f>C26</f>
        <v>1353332</v>
      </c>
      <c r="D25" s="293"/>
      <c r="E25" s="294">
        <f>E26</f>
        <v>1147190.5999999999</v>
      </c>
      <c r="F25" s="295">
        <f t="shared" ref="F25:F26" si="3">+E25/C25*100</f>
        <v>84.767861840257964</v>
      </c>
    </row>
    <row r="26" spans="1:6" x14ac:dyDescent="0.25">
      <c r="A26" s="286" t="s">
        <v>56</v>
      </c>
      <c r="B26" s="287" t="s">
        <v>55</v>
      </c>
      <c r="C26" s="288">
        <f>C27+C50+C53+C55+C58</f>
        <v>1353332</v>
      </c>
      <c r="D26" s="288"/>
      <c r="E26" s="289">
        <f>E27+E50+E53+E58</f>
        <v>1147190.5999999999</v>
      </c>
      <c r="F26" s="290">
        <f t="shared" si="3"/>
        <v>84.767861840257964</v>
      </c>
    </row>
    <row r="27" spans="1:6" x14ac:dyDescent="0.25">
      <c r="A27" s="300" t="s">
        <v>98</v>
      </c>
      <c r="B27" s="301" t="s">
        <v>99</v>
      </c>
      <c r="C27" s="302">
        <v>1039748</v>
      </c>
      <c r="D27" s="302"/>
      <c r="E27" s="303">
        <f>E28+E29+E30+E31+E32+E33+E34+E35+E36+E37+E38+E39+E40+E41+E42+E43+E44+E45+E46+E47+E48+E49</f>
        <v>986050.86999999988</v>
      </c>
      <c r="F27" s="304">
        <f>+E27/C27*100</f>
        <v>94.835563040275133</v>
      </c>
    </row>
    <row r="28" spans="1:6" x14ac:dyDescent="0.25">
      <c r="A28" s="276" t="s">
        <v>102</v>
      </c>
      <c r="B28" s="273" t="s">
        <v>103</v>
      </c>
      <c r="C28" s="277"/>
      <c r="D28" s="277"/>
      <c r="E28" s="278">
        <v>89525.09</v>
      </c>
      <c r="F28" s="277"/>
    </row>
    <row r="29" spans="1:6" x14ac:dyDescent="0.25">
      <c r="A29" s="276" t="s">
        <v>106</v>
      </c>
      <c r="B29" s="273" t="s">
        <v>107</v>
      </c>
      <c r="C29" s="277"/>
      <c r="D29" s="277"/>
      <c r="E29" s="278">
        <v>30703.919999999998</v>
      </c>
      <c r="F29" s="277"/>
    </row>
    <row r="30" spans="1:6" x14ac:dyDescent="0.25">
      <c r="A30" s="276" t="s">
        <v>112</v>
      </c>
      <c r="B30" s="273" t="s">
        <v>113</v>
      </c>
      <c r="C30" s="277"/>
      <c r="D30" s="277"/>
      <c r="E30" s="278">
        <v>68808.22</v>
      </c>
      <c r="F30" s="277"/>
    </row>
    <row r="31" spans="1:6" x14ac:dyDescent="0.25">
      <c r="A31" s="276" t="s">
        <v>114</v>
      </c>
      <c r="B31" s="273" t="s">
        <v>115</v>
      </c>
      <c r="C31" s="277"/>
      <c r="D31" s="277"/>
      <c r="E31" s="278">
        <v>102538.17</v>
      </c>
      <c r="F31" s="277"/>
    </row>
    <row r="32" spans="1:6" ht="25.5" x14ac:dyDescent="0.25">
      <c r="A32" s="276" t="s">
        <v>116</v>
      </c>
      <c r="B32" s="273" t="s">
        <v>117</v>
      </c>
      <c r="C32" s="277"/>
      <c r="D32" s="277"/>
      <c r="E32" s="278">
        <v>39501.230000000003</v>
      </c>
      <c r="F32" s="277"/>
    </row>
    <row r="33" spans="1:6" x14ac:dyDescent="0.25">
      <c r="A33" s="276" t="s">
        <v>118</v>
      </c>
      <c r="B33" s="273" t="s">
        <v>119</v>
      </c>
      <c r="C33" s="277"/>
      <c r="D33" s="277"/>
      <c r="E33" s="278">
        <v>1699.21</v>
      </c>
      <c r="F33" s="277"/>
    </row>
    <row r="34" spans="1:6" x14ac:dyDescent="0.25">
      <c r="A34" s="276" t="s">
        <v>120</v>
      </c>
      <c r="B34" s="273" t="s">
        <v>121</v>
      </c>
      <c r="C34" s="277"/>
      <c r="D34" s="277"/>
      <c r="E34" s="278">
        <v>2889.42</v>
      </c>
      <c r="F34" s="277"/>
    </row>
    <row r="35" spans="1:6" x14ac:dyDescent="0.25">
      <c r="A35" s="276" t="s">
        <v>124</v>
      </c>
      <c r="B35" s="273" t="s">
        <v>125</v>
      </c>
      <c r="C35" s="277"/>
      <c r="D35" s="277"/>
      <c r="E35" s="278">
        <v>39520.239999999998</v>
      </c>
      <c r="F35" s="277"/>
    </row>
    <row r="36" spans="1:6" x14ac:dyDescent="0.25">
      <c r="A36" s="276" t="s">
        <v>126</v>
      </c>
      <c r="B36" s="273" t="s">
        <v>127</v>
      </c>
      <c r="C36" s="277"/>
      <c r="D36" s="277"/>
      <c r="E36" s="278">
        <v>21499.88</v>
      </c>
      <c r="F36" s="277"/>
    </row>
    <row r="37" spans="1:6" x14ac:dyDescent="0.25">
      <c r="A37" s="276" t="s">
        <v>128</v>
      </c>
      <c r="B37" s="273" t="s">
        <v>129</v>
      </c>
      <c r="C37" s="277"/>
      <c r="D37" s="277"/>
      <c r="E37" s="278">
        <v>52947.73</v>
      </c>
      <c r="F37" s="277"/>
    </row>
    <row r="38" spans="1:6" x14ac:dyDescent="0.25">
      <c r="A38" s="276" t="s">
        <v>130</v>
      </c>
      <c r="B38" s="273" t="s">
        <v>131</v>
      </c>
      <c r="C38" s="277"/>
      <c r="D38" s="277"/>
      <c r="E38" s="278">
        <v>30242.39</v>
      </c>
      <c r="F38" s="277"/>
    </row>
    <row r="39" spans="1:6" x14ac:dyDescent="0.25">
      <c r="A39" s="276" t="s">
        <v>132</v>
      </c>
      <c r="B39" s="273" t="s">
        <v>133</v>
      </c>
      <c r="C39" s="277"/>
      <c r="D39" s="277"/>
      <c r="E39" s="278">
        <v>43071.89</v>
      </c>
      <c r="F39" s="277"/>
    </row>
    <row r="40" spans="1:6" x14ac:dyDescent="0.25">
      <c r="A40" s="276" t="s">
        <v>134</v>
      </c>
      <c r="B40" s="273" t="s">
        <v>135</v>
      </c>
      <c r="C40" s="277"/>
      <c r="D40" s="277"/>
      <c r="E40" s="278">
        <v>11125</v>
      </c>
      <c r="F40" s="277"/>
    </row>
    <row r="41" spans="1:6" x14ac:dyDescent="0.25">
      <c r="A41" s="276" t="s">
        <v>136</v>
      </c>
      <c r="B41" s="273" t="s">
        <v>137</v>
      </c>
      <c r="C41" s="277"/>
      <c r="D41" s="277"/>
      <c r="E41" s="278">
        <v>236768.59</v>
      </c>
      <c r="F41" s="277"/>
    </row>
    <row r="42" spans="1:6" x14ac:dyDescent="0.25">
      <c r="A42" s="276" t="s">
        <v>138</v>
      </c>
      <c r="B42" s="273" t="s">
        <v>139</v>
      </c>
      <c r="C42" s="277"/>
      <c r="D42" s="277"/>
      <c r="E42" s="278">
        <v>21672.14</v>
      </c>
      <c r="F42" s="277"/>
    </row>
    <row r="43" spans="1:6" x14ac:dyDescent="0.25">
      <c r="A43" s="276" t="s">
        <v>140</v>
      </c>
      <c r="B43" s="273" t="s">
        <v>141</v>
      </c>
      <c r="C43" s="277"/>
      <c r="D43" s="277"/>
      <c r="E43" s="278">
        <v>64064.55</v>
      </c>
      <c r="F43" s="277"/>
    </row>
    <row r="44" spans="1:6" ht="25.5" x14ac:dyDescent="0.25">
      <c r="A44" s="276" t="s">
        <v>144</v>
      </c>
      <c r="B44" s="273" t="s">
        <v>143</v>
      </c>
      <c r="C44" s="277"/>
      <c r="D44" s="277"/>
      <c r="E44" s="278">
        <v>17832.09</v>
      </c>
      <c r="F44" s="277"/>
    </row>
    <row r="45" spans="1:6" x14ac:dyDescent="0.25">
      <c r="A45" s="276" t="s">
        <v>149</v>
      </c>
      <c r="B45" s="273" t="s">
        <v>150</v>
      </c>
      <c r="C45" s="277"/>
      <c r="D45" s="277"/>
      <c r="E45" s="278">
        <v>11269.7</v>
      </c>
      <c r="F45" s="277"/>
    </row>
    <row r="46" spans="1:6" x14ac:dyDescent="0.25">
      <c r="A46" s="276" t="s">
        <v>151</v>
      </c>
      <c r="B46" s="273" t="s">
        <v>152</v>
      </c>
      <c r="C46" s="277"/>
      <c r="D46" s="277"/>
      <c r="E46" s="278">
        <v>20714.55</v>
      </c>
      <c r="F46" s="277"/>
    </row>
    <row r="47" spans="1:6" x14ac:dyDescent="0.25">
      <c r="A47" s="276" t="s">
        <v>153</v>
      </c>
      <c r="B47" s="273" t="s">
        <v>154</v>
      </c>
      <c r="C47" s="277"/>
      <c r="D47" s="277"/>
      <c r="E47" s="278">
        <v>4477.53</v>
      </c>
      <c r="F47" s="277"/>
    </row>
    <row r="48" spans="1:6" x14ac:dyDescent="0.25">
      <c r="A48" s="276" t="s">
        <v>155</v>
      </c>
      <c r="B48" s="273" t="s">
        <v>156</v>
      </c>
      <c r="C48" s="277"/>
      <c r="D48" s="277"/>
      <c r="E48" s="278">
        <v>68044.72</v>
      </c>
      <c r="F48" s="277"/>
    </row>
    <row r="49" spans="1:6" x14ac:dyDescent="0.25">
      <c r="A49" s="276" t="s">
        <v>159</v>
      </c>
      <c r="B49" s="273" t="s">
        <v>146</v>
      </c>
      <c r="C49" s="277"/>
      <c r="D49" s="277"/>
      <c r="E49" s="278">
        <v>7134.61</v>
      </c>
      <c r="F49" s="277"/>
    </row>
    <row r="50" spans="1:6" x14ac:dyDescent="0.25">
      <c r="A50" s="300" t="s">
        <v>160</v>
      </c>
      <c r="B50" s="301" t="s">
        <v>161</v>
      </c>
      <c r="C50" s="302">
        <v>8300</v>
      </c>
      <c r="D50" s="302"/>
      <c r="E50" s="303">
        <f>E51+E52</f>
        <v>7224.96</v>
      </c>
      <c r="F50" s="304">
        <f>+E50/C50*100</f>
        <v>87.047710843373494</v>
      </c>
    </row>
    <row r="51" spans="1:6" x14ac:dyDescent="0.25">
      <c r="A51" s="276" t="s">
        <v>164</v>
      </c>
      <c r="B51" s="273" t="s">
        <v>165</v>
      </c>
      <c r="C51" s="277"/>
      <c r="D51" s="277"/>
      <c r="E51" s="278">
        <v>6877.87</v>
      </c>
      <c r="F51" s="277"/>
    </row>
    <row r="52" spans="1:6" ht="25.5" x14ac:dyDescent="0.25">
      <c r="A52" s="276">
        <v>3432</v>
      </c>
      <c r="B52" s="273" t="s">
        <v>390</v>
      </c>
      <c r="C52" s="277"/>
      <c r="D52" s="277"/>
      <c r="E52" s="278">
        <v>347.09</v>
      </c>
      <c r="F52" s="277"/>
    </row>
    <row r="53" spans="1:6" ht="27" x14ac:dyDescent="0.25">
      <c r="A53" s="300" t="s">
        <v>203</v>
      </c>
      <c r="B53" s="301" t="s">
        <v>204</v>
      </c>
      <c r="C53" s="302">
        <v>1000</v>
      </c>
      <c r="D53" s="302"/>
      <c r="E53" s="303">
        <f>E54</f>
        <v>322.7</v>
      </c>
      <c r="F53" s="304">
        <f>+E53/C53*100</f>
        <v>32.269999999999996</v>
      </c>
    </row>
    <row r="54" spans="1:6" x14ac:dyDescent="0.25">
      <c r="A54" s="276" t="s">
        <v>207</v>
      </c>
      <c r="B54" s="273" t="s">
        <v>208</v>
      </c>
      <c r="C54" s="277"/>
      <c r="D54" s="277"/>
      <c r="E54" s="278">
        <v>322.7</v>
      </c>
      <c r="F54" s="277"/>
    </row>
    <row r="55" spans="1:6" ht="27" x14ac:dyDescent="0.25">
      <c r="A55" s="300" t="s">
        <v>59</v>
      </c>
      <c r="B55" s="301" t="s">
        <v>228</v>
      </c>
      <c r="C55" s="302">
        <v>2000</v>
      </c>
      <c r="D55" s="302"/>
      <c r="E55" s="303"/>
      <c r="F55" s="304">
        <f t="shared" ref="F55:F58" si="4">+E55/C55*100</f>
        <v>0</v>
      </c>
    </row>
    <row r="56" spans="1:6" x14ac:dyDescent="0.25">
      <c r="A56" s="276" t="s">
        <v>231</v>
      </c>
      <c r="B56" s="273" t="s">
        <v>232</v>
      </c>
      <c r="C56" s="277"/>
      <c r="D56" s="277"/>
      <c r="E56" s="278"/>
      <c r="F56" s="264"/>
    </row>
    <row r="57" spans="1:6" x14ac:dyDescent="0.25">
      <c r="A57" s="276" t="s">
        <v>430</v>
      </c>
      <c r="B57" s="273" t="s">
        <v>348</v>
      </c>
      <c r="C57" s="277"/>
      <c r="D57" s="277"/>
      <c r="E57" s="278"/>
      <c r="F57" s="264"/>
    </row>
    <row r="58" spans="1:6" ht="27" x14ac:dyDescent="0.25">
      <c r="A58" s="300" t="s">
        <v>233</v>
      </c>
      <c r="B58" s="301" t="s">
        <v>234</v>
      </c>
      <c r="C58" s="302">
        <v>302284</v>
      </c>
      <c r="D58" s="302"/>
      <c r="E58" s="303">
        <f>E59+E60+E61+E62+E63+E64+E65+E66</f>
        <v>153592.07</v>
      </c>
      <c r="F58" s="304">
        <f t="shared" si="4"/>
        <v>50.810519246801022</v>
      </c>
    </row>
    <row r="59" spans="1:6" x14ac:dyDescent="0.25">
      <c r="A59" s="276" t="s">
        <v>237</v>
      </c>
      <c r="B59" s="273" t="s">
        <v>238</v>
      </c>
      <c r="C59" s="277"/>
      <c r="D59" s="277"/>
      <c r="E59" s="278"/>
      <c r="F59" s="277"/>
    </row>
    <row r="60" spans="1:6" x14ac:dyDescent="0.25">
      <c r="A60" s="276">
        <v>4214</v>
      </c>
      <c r="B60" s="273" t="s">
        <v>435</v>
      </c>
      <c r="C60" s="277"/>
      <c r="D60" s="277"/>
      <c r="E60" s="278">
        <v>1988</v>
      </c>
      <c r="F60" s="277"/>
    </row>
    <row r="61" spans="1:6" x14ac:dyDescent="0.25">
      <c r="A61" s="276" t="s">
        <v>241</v>
      </c>
      <c r="B61" s="273" t="s">
        <v>242</v>
      </c>
      <c r="C61" s="277"/>
      <c r="D61" s="277"/>
      <c r="E61" s="278">
        <v>102293.43</v>
      </c>
      <c r="F61" s="277"/>
    </row>
    <row r="62" spans="1:6" x14ac:dyDescent="0.25">
      <c r="A62" s="276" t="s">
        <v>436</v>
      </c>
      <c r="B62" s="273" t="s">
        <v>437</v>
      </c>
      <c r="C62" s="277"/>
      <c r="D62" s="277"/>
      <c r="E62" s="278">
        <v>1868.71</v>
      </c>
      <c r="F62" s="277"/>
    </row>
    <row r="63" spans="1:6" x14ac:dyDescent="0.25">
      <c r="A63" s="276" t="s">
        <v>438</v>
      </c>
      <c r="B63" s="273" t="s">
        <v>439</v>
      </c>
      <c r="C63" s="277"/>
      <c r="D63" s="277"/>
      <c r="E63" s="278">
        <v>9317.44</v>
      </c>
      <c r="F63" s="277"/>
    </row>
    <row r="64" spans="1:6" x14ac:dyDescent="0.25">
      <c r="A64" s="276" t="s">
        <v>243</v>
      </c>
      <c r="B64" s="273" t="s">
        <v>244</v>
      </c>
      <c r="C64" s="277"/>
      <c r="D64" s="277"/>
      <c r="E64" s="278">
        <v>21123.360000000001</v>
      </c>
      <c r="F64" s="277"/>
    </row>
    <row r="65" spans="1:6" x14ac:dyDescent="0.25">
      <c r="A65" s="276" t="s">
        <v>440</v>
      </c>
      <c r="B65" s="273" t="s">
        <v>441</v>
      </c>
      <c r="C65" s="277"/>
      <c r="D65" s="277"/>
      <c r="E65" s="278">
        <v>11654.31</v>
      </c>
      <c r="F65" s="277"/>
    </row>
    <row r="66" spans="1:6" ht="15.75" thickBot="1" x14ac:dyDescent="0.3">
      <c r="A66" s="276" t="s">
        <v>450</v>
      </c>
      <c r="B66" s="273" t="s">
        <v>451</v>
      </c>
      <c r="C66" s="277"/>
      <c r="D66" s="277"/>
      <c r="E66" s="278">
        <v>5346.82</v>
      </c>
      <c r="F66" s="277"/>
    </row>
    <row r="67" spans="1:6" ht="26.25" thickBot="1" x14ac:dyDescent="0.3">
      <c r="A67" s="291" t="s">
        <v>544</v>
      </c>
      <c r="B67" s="292" t="s">
        <v>545</v>
      </c>
      <c r="C67" s="293">
        <v>6306</v>
      </c>
      <c r="D67" s="293"/>
      <c r="E67" s="294">
        <f>E68+E73</f>
        <v>68387.429999999993</v>
      </c>
      <c r="F67" s="295">
        <f>+E67/C67*100</f>
        <v>1084.4819219790675</v>
      </c>
    </row>
    <row r="68" spans="1:6" x14ac:dyDescent="0.25">
      <c r="A68" s="268" t="s">
        <v>64</v>
      </c>
      <c r="B68" s="267" t="s">
        <v>65</v>
      </c>
      <c r="C68" s="269">
        <v>6306</v>
      </c>
      <c r="D68" s="269"/>
      <c r="E68" s="270">
        <f>E69</f>
        <v>11426.23</v>
      </c>
      <c r="F68" s="271">
        <f t="shared" ref="F68" si="5">+E68/C68*100</f>
        <v>181.19616238503011</v>
      </c>
    </row>
    <row r="69" spans="1:6" x14ac:dyDescent="0.25">
      <c r="A69" s="300" t="s">
        <v>98</v>
      </c>
      <c r="B69" s="301" t="s">
        <v>99</v>
      </c>
      <c r="C69" s="302">
        <v>6306</v>
      </c>
      <c r="D69" s="302"/>
      <c r="E69" s="303">
        <f>E70+E71+E72</f>
        <v>11426.23</v>
      </c>
      <c r="F69" s="304">
        <f>+E69/C69*100</f>
        <v>181.19616238503011</v>
      </c>
    </row>
    <row r="70" spans="1:6" x14ac:dyDescent="0.25">
      <c r="A70" s="276" t="s">
        <v>102</v>
      </c>
      <c r="B70" s="273" t="s">
        <v>103</v>
      </c>
      <c r="C70" s="277"/>
      <c r="D70" s="277"/>
      <c r="E70" s="278">
        <v>4717.05</v>
      </c>
      <c r="F70" s="277"/>
    </row>
    <row r="71" spans="1:6" x14ac:dyDescent="0.25">
      <c r="A71" s="276" t="s">
        <v>106</v>
      </c>
      <c r="B71" s="273" t="s">
        <v>107</v>
      </c>
      <c r="C71" s="277"/>
      <c r="D71" s="277"/>
      <c r="E71" s="278">
        <v>4478.37</v>
      </c>
      <c r="F71" s="277"/>
    </row>
    <row r="72" spans="1:6" x14ac:dyDescent="0.25">
      <c r="A72" s="276" t="s">
        <v>151</v>
      </c>
      <c r="B72" s="273" t="s">
        <v>152</v>
      </c>
      <c r="C72" s="277"/>
      <c r="D72" s="277"/>
      <c r="E72" s="278">
        <v>2230.81</v>
      </c>
      <c r="F72" s="277"/>
    </row>
    <row r="73" spans="1:6" x14ac:dyDescent="0.25">
      <c r="A73" s="268" t="s">
        <v>75</v>
      </c>
      <c r="B73" s="267" t="s">
        <v>76</v>
      </c>
      <c r="C73" s="274"/>
      <c r="D73" s="274"/>
      <c r="E73" s="270">
        <f>E74</f>
        <v>56961.2</v>
      </c>
      <c r="F73" s="264">
        <v>0</v>
      </c>
    </row>
    <row r="74" spans="1:6" x14ac:dyDescent="0.25">
      <c r="A74" s="300" t="s">
        <v>98</v>
      </c>
      <c r="B74" s="301" t="s">
        <v>99</v>
      </c>
      <c r="C74" s="302"/>
      <c r="D74" s="302"/>
      <c r="E74" s="303">
        <f>E75</f>
        <v>56961.2</v>
      </c>
      <c r="F74" s="304">
        <v>0</v>
      </c>
    </row>
    <row r="75" spans="1:6" ht="15.75" thickBot="1" x14ac:dyDescent="0.3">
      <c r="A75" s="276" t="s">
        <v>102</v>
      </c>
      <c r="B75" s="273" t="s">
        <v>103</v>
      </c>
      <c r="C75" s="277"/>
      <c r="D75" s="277"/>
      <c r="E75" s="278">
        <v>56961.2</v>
      </c>
      <c r="F75" s="277"/>
    </row>
    <row r="76" spans="1:6" ht="50.25" customHeight="1" thickBot="1" x14ac:dyDescent="0.3">
      <c r="A76" s="291" t="s">
        <v>546</v>
      </c>
      <c r="B76" s="292" t="s">
        <v>547</v>
      </c>
      <c r="C76" s="293">
        <f>C77+C119+C157+C184+C202</f>
        <v>1778110</v>
      </c>
      <c r="D76" s="293"/>
      <c r="E76" s="294">
        <f>E77+E119+E146+E157+E184</f>
        <v>1673415.3599999999</v>
      </c>
      <c r="F76" s="295">
        <f t="shared" ref="F76:F78" si="6">+E76/C76*100</f>
        <v>94.112026814988937</v>
      </c>
    </row>
    <row r="77" spans="1:6" x14ac:dyDescent="0.25">
      <c r="A77" s="286" t="s">
        <v>83</v>
      </c>
      <c r="B77" s="287" t="s">
        <v>485</v>
      </c>
      <c r="C77" s="288">
        <f>C78+C82+C108+C111+C112</f>
        <v>341360</v>
      </c>
      <c r="D77" s="288"/>
      <c r="E77" s="289">
        <f>E78+E82+E108+E112+E117</f>
        <v>369257.48</v>
      </c>
      <c r="F77" s="290">
        <f t="shared" si="6"/>
        <v>108.17245137098664</v>
      </c>
    </row>
    <row r="78" spans="1:6" x14ac:dyDescent="0.25">
      <c r="A78" s="300" t="s">
        <v>83</v>
      </c>
      <c r="B78" s="301" t="s">
        <v>84</v>
      </c>
      <c r="C78" s="302">
        <v>220650</v>
      </c>
      <c r="D78" s="302"/>
      <c r="E78" s="303">
        <f>E79+E80+E81</f>
        <v>238534.7</v>
      </c>
      <c r="F78" s="304">
        <f t="shared" si="6"/>
        <v>108.10546113754815</v>
      </c>
    </row>
    <row r="79" spans="1:6" x14ac:dyDescent="0.25">
      <c r="A79" s="276" t="s">
        <v>87</v>
      </c>
      <c r="B79" s="273" t="s">
        <v>88</v>
      </c>
      <c r="C79" s="277"/>
      <c r="D79" s="277"/>
      <c r="E79" s="278">
        <v>177769.07</v>
      </c>
      <c r="F79" s="277"/>
    </row>
    <row r="80" spans="1:6" x14ac:dyDescent="0.25">
      <c r="A80" s="276" t="s">
        <v>93</v>
      </c>
      <c r="B80" s="273" t="s">
        <v>92</v>
      </c>
      <c r="C80" s="277"/>
      <c r="D80" s="277"/>
      <c r="E80" s="278">
        <v>29389.93</v>
      </c>
      <c r="F80" s="277"/>
    </row>
    <row r="81" spans="1:6" x14ac:dyDescent="0.25">
      <c r="A81" s="276" t="s">
        <v>96</v>
      </c>
      <c r="B81" s="273" t="s">
        <v>97</v>
      </c>
      <c r="C81" s="277"/>
      <c r="D81" s="277"/>
      <c r="E81" s="278">
        <v>31375.7</v>
      </c>
      <c r="F81" s="277"/>
    </row>
    <row r="82" spans="1:6" x14ac:dyDescent="0.25">
      <c r="A82" s="300" t="s">
        <v>98</v>
      </c>
      <c r="B82" s="301" t="s">
        <v>99</v>
      </c>
      <c r="C82" s="302">
        <v>108250</v>
      </c>
      <c r="D82" s="302"/>
      <c r="E82" s="303">
        <f>E83+E84+E86+E89+E94+E96+E98+E100+E103+E105+E107</f>
        <v>126331.98</v>
      </c>
      <c r="F82" s="304">
        <f>+E82/C82*100</f>
        <v>116.70390762124711</v>
      </c>
    </row>
    <row r="83" spans="1:6" x14ac:dyDescent="0.25">
      <c r="A83" s="276" t="s">
        <v>102</v>
      </c>
      <c r="B83" s="273" t="s">
        <v>103</v>
      </c>
      <c r="C83" s="277"/>
      <c r="D83" s="277"/>
      <c r="E83" s="278">
        <v>10193.629999999999</v>
      </c>
      <c r="F83" s="277"/>
    </row>
    <row r="84" spans="1:6" ht="25.5" x14ac:dyDescent="0.25">
      <c r="A84" s="276" t="s">
        <v>104</v>
      </c>
      <c r="B84" s="273" t="s">
        <v>105</v>
      </c>
      <c r="C84" s="277"/>
      <c r="D84" s="277"/>
      <c r="E84" s="278">
        <v>355.54</v>
      </c>
      <c r="F84" s="277"/>
    </row>
    <row r="85" spans="1:6" x14ac:dyDescent="0.25">
      <c r="A85" s="276" t="s">
        <v>106</v>
      </c>
      <c r="B85" s="273" t="s">
        <v>107</v>
      </c>
      <c r="C85" s="277"/>
      <c r="D85" s="277"/>
      <c r="E85" s="278"/>
      <c r="F85" s="277"/>
    </row>
    <row r="86" spans="1:6" x14ac:dyDescent="0.25">
      <c r="A86" s="276" t="s">
        <v>112</v>
      </c>
      <c r="B86" s="273" t="s">
        <v>113</v>
      </c>
      <c r="C86" s="277"/>
      <c r="D86" s="277"/>
      <c r="E86" s="278">
        <v>119.27</v>
      </c>
      <c r="F86" s="277"/>
    </row>
    <row r="87" spans="1:6" x14ac:dyDescent="0.25">
      <c r="A87" s="276" t="s">
        <v>381</v>
      </c>
      <c r="B87" s="273" t="s">
        <v>382</v>
      </c>
      <c r="C87" s="277"/>
      <c r="D87" s="277"/>
      <c r="E87" s="278"/>
      <c r="F87" s="277"/>
    </row>
    <row r="88" spans="1:6" x14ac:dyDescent="0.25">
      <c r="A88" s="276" t="s">
        <v>114</v>
      </c>
      <c r="B88" s="273" t="s">
        <v>115</v>
      </c>
      <c r="C88" s="277"/>
      <c r="D88" s="277"/>
      <c r="E88" s="278"/>
      <c r="F88" s="277"/>
    </row>
    <row r="89" spans="1:6" ht="25.5" x14ac:dyDescent="0.25">
      <c r="A89" s="276" t="s">
        <v>116</v>
      </c>
      <c r="B89" s="273" t="s">
        <v>117</v>
      </c>
      <c r="C89" s="277"/>
      <c r="D89" s="277"/>
      <c r="E89" s="278">
        <v>8962.91</v>
      </c>
      <c r="F89" s="277"/>
    </row>
    <row r="90" spans="1:6" x14ac:dyDescent="0.25">
      <c r="A90" s="276" t="s">
        <v>118</v>
      </c>
      <c r="B90" s="273" t="s">
        <v>119</v>
      </c>
      <c r="C90" s="277"/>
      <c r="D90" s="277"/>
      <c r="E90" s="278"/>
      <c r="F90" s="277"/>
    </row>
    <row r="91" spans="1:6" x14ac:dyDescent="0.25">
      <c r="A91" s="276" t="s">
        <v>120</v>
      </c>
      <c r="B91" s="273" t="s">
        <v>121</v>
      </c>
      <c r="C91" s="277"/>
      <c r="D91" s="277"/>
      <c r="E91" s="278"/>
      <c r="F91" s="277"/>
    </row>
    <row r="92" spans="1:6" x14ac:dyDescent="0.25">
      <c r="A92" s="276" t="s">
        <v>124</v>
      </c>
      <c r="B92" s="273" t="s">
        <v>125</v>
      </c>
      <c r="C92" s="277"/>
      <c r="D92" s="277"/>
      <c r="E92" s="278"/>
      <c r="F92" s="277"/>
    </row>
    <row r="93" spans="1:6" x14ac:dyDescent="0.25">
      <c r="A93" s="276" t="s">
        <v>126</v>
      </c>
      <c r="B93" s="273" t="s">
        <v>127</v>
      </c>
      <c r="C93" s="277"/>
      <c r="D93" s="277"/>
      <c r="E93" s="278"/>
      <c r="F93" s="277"/>
    </row>
    <row r="94" spans="1:6" x14ac:dyDescent="0.25">
      <c r="A94" s="276" t="s">
        <v>128</v>
      </c>
      <c r="B94" s="273" t="s">
        <v>129</v>
      </c>
      <c r="C94" s="277"/>
      <c r="D94" s="277"/>
      <c r="E94" s="278">
        <v>2492.5</v>
      </c>
      <c r="F94" s="277"/>
    </row>
    <row r="95" spans="1:6" x14ac:dyDescent="0.25">
      <c r="A95" s="276" t="s">
        <v>130</v>
      </c>
      <c r="B95" s="273" t="s">
        <v>131</v>
      </c>
      <c r="C95" s="277"/>
      <c r="D95" s="277"/>
      <c r="E95" s="278"/>
      <c r="F95" s="277"/>
    </row>
    <row r="96" spans="1:6" x14ac:dyDescent="0.25">
      <c r="A96" s="276" t="s">
        <v>132</v>
      </c>
      <c r="B96" s="273" t="s">
        <v>133</v>
      </c>
      <c r="C96" s="277"/>
      <c r="D96" s="277"/>
      <c r="E96" s="278">
        <v>2307.31</v>
      </c>
      <c r="F96" s="277"/>
    </row>
    <row r="97" spans="1:6" x14ac:dyDescent="0.25">
      <c r="A97" s="276" t="s">
        <v>134</v>
      </c>
      <c r="B97" s="273" t="s">
        <v>135</v>
      </c>
      <c r="C97" s="277"/>
      <c r="D97" s="277"/>
      <c r="E97" s="278"/>
      <c r="F97" s="277"/>
    </row>
    <row r="98" spans="1:6" x14ac:dyDescent="0.25">
      <c r="A98" s="276" t="s">
        <v>136</v>
      </c>
      <c r="B98" s="273" t="s">
        <v>137</v>
      </c>
      <c r="C98" s="277"/>
      <c r="D98" s="277"/>
      <c r="E98" s="278">
        <v>97451.01</v>
      </c>
      <c r="F98" s="277"/>
    </row>
    <row r="99" spans="1:6" x14ac:dyDescent="0.25">
      <c r="A99" s="276" t="s">
        <v>138</v>
      </c>
      <c r="B99" s="273" t="s">
        <v>139</v>
      </c>
      <c r="C99" s="277"/>
      <c r="D99" s="277"/>
      <c r="E99" s="278"/>
      <c r="F99" s="277"/>
    </row>
    <row r="100" spans="1:6" x14ac:dyDescent="0.25">
      <c r="A100" s="276" t="s">
        <v>140</v>
      </c>
      <c r="B100" s="273" t="s">
        <v>141</v>
      </c>
      <c r="C100" s="277"/>
      <c r="D100" s="277"/>
      <c r="E100" s="278">
        <v>26.63</v>
      </c>
      <c r="F100" s="277"/>
    </row>
    <row r="101" spans="1:6" ht="25.5" x14ac:dyDescent="0.25">
      <c r="A101" s="276" t="s">
        <v>144</v>
      </c>
      <c r="B101" s="273" t="s">
        <v>143</v>
      </c>
      <c r="C101" s="277"/>
      <c r="D101" s="277"/>
      <c r="E101" s="278"/>
      <c r="F101" s="277"/>
    </row>
    <row r="102" spans="1:6" x14ac:dyDescent="0.25">
      <c r="A102" s="276" t="s">
        <v>149</v>
      </c>
      <c r="B102" s="273" t="s">
        <v>150</v>
      </c>
      <c r="C102" s="277"/>
      <c r="D102" s="277"/>
      <c r="E102" s="278"/>
      <c r="F102" s="277"/>
    </row>
    <row r="103" spans="1:6" x14ac:dyDescent="0.25">
      <c r="A103" s="276" t="s">
        <v>151</v>
      </c>
      <c r="B103" s="273" t="s">
        <v>152</v>
      </c>
      <c r="C103" s="277"/>
      <c r="D103" s="277"/>
      <c r="E103" s="278">
        <v>4169.2</v>
      </c>
      <c r="F103" s="277"/>
    </row>
    <row r="104" spans="1:6" x14ac:dyDescent="0.25">
      <c r="A104" s="276" t="s">
        <v>153</v>
      </c>
      <c r="B104" s="273" t="s">
        <v>154</v>
      </c>
      <c r="C104" s="277"/>
      <c r="D104" s="277"/>
      <c r="E104" s="278"/>
      <c r="F104" s="277"/>
    </row>
    <row r="105" spans="1:6" x14ac:dyDescent="0.25">
      <c r="A105" s="276" t="s">
        <v>155</v>
      </c>
      <c r="B105" s="273" t="s">
        <v>156</v>
      </c>
      <c r="C105" s="277"/>
      <c r="D105" s="277"/>
      <c r="E105" s="278">
        <v>3.98</v>
      </c>
      <c r="F105" s="277"/>
    </row>
    <row r="106" spans="1:6" x14ac:dyDescent="0.25">
      <c r="A106" s="276" t="s">
        <v>157</v>
      </c>
      <c r="B106" s="273" t="s">
        <v>158</v>
      </c>
      <c r="C106" s="277"/>
      <c r="D106" s="277"/>
      <c r="E106" s="278"/>
      <c r="F106" s="277"/>
    </row>
    <row r="107" spans="1:6" x14ac:dyDescent="0.25">
      <c r="A107" s="276" t="s">
        <v>159</v>
      </c>
      <c r="B107" s="273" t="s">
        <v>146</v>
      </c>
      <c r="C107" s="277"/>
      <c r="D107" s="277"/>
      <c r="E107" s="278">
        <v>250</v>
      </c>
      <c r="F107" s="277"/>
    </row>
    <row r="108" spans="1:6" x14ac:dyDescent="0.25">
      <c r="A108" s="300" t="s">
        <v>160</v>
      </c>
      <c r="B108" s="301" t="s">
        <v>161</v>
      </c>
      <c r="C108" s="302">
        <v>860</v>
      </c>
      <c r="D108" s="302"/>
      <c r="E108" s="303">
        <f>E109+E110</f>
        <v>564.35</v>
      </c>
      <c r="F108" s="304">
        <f>+E108/C108*100</f>
        <v>65.622093023255815</v>
      </c>
    </row>
    <row r="109" spans="1:6" x14ac:dyDescent="0.25">
      <c r="A109" s="276" t="s">
        <v>164</v>
      </c>
      <c r="B109" s="273" t="s">
        <v>165</v>
      </c>
      <c r="C109" s="277"/>
      <c r="D109" s="277"/>
      <c r="E109" s="278">
        <v>556.9</v>
      </c>
      <c r="F109" s="277"/>
    </row>
    <row r="110" spans="1:6" x14ac:dyDescent="0.25">
      <c r="A110" s="276" t="s">
        <v>391</v>
      </c>
      <c r="B110" s="273" t="s">
        <v>392</v>
      </c>
      <c r="C110" s="277"/>
      <c r="D110" s="277"/>
      <c r="E110" s="278">
        <v>7.45</v>
      </c>
      <c r="F110" s="277"/>
    </row>
    <row r="111" spans="1:6" ht="25.5" x14ac:dyDescent="0.25">
      <c r="A111" s="272" t="s">
        <v>203</v>
      </c>
      <c r="B111" s="273" t="s">
        <v>204</v>
      </c>
      <c r="C111" s="274">
        <v>5000</v>
      </c>
      <c r="D111" s="274"/>
      <c r="E111" s="275"/>
      <c r="F111" s="264">
        <f>+E111/C111*100</f>
        <v>0</v>
      </c>
    </row>
    <row r="112" spans="1:6" ht="27" x14ac:dyDescent="0.25">
      <c r="A112" s="300" t="s">
        <v>233</v>
      </c>
      <c r="B112" s="301" t="s">
        <v>234</v>
      </c>
      <c r="C112" s="302">
        <v>6600</v>
      </c>
      <c r="D112" s="302"/>
      <c r="E112" s="303">
        <f>E113+E114+E115+E116</f>
        <v>3820.89</v>
      </c>
      <c r="F112" s="304">
        <f>+E112/C112*100</f>
        <v>57.892272727272719</v>
      </c>
    </row>
    <row r="113" spans="1:6" x14ac:dyDescent="0.25">
      <c r="A113" s="276" t="s">
        <v>241</v>
      </c>
      <c r="B113" s="273" t="s">
        <v>242</v>
      </c>
      <c r="C113" s="277"/>
      <c r="D113" s="277"/>
      <c r="E113" s="278">
        <v>190.1</v>
      </c>
      <c r="F113" s="277"/>
    </row>
    <row r="114" spans="1:6" x14ac:dyDescent="0.25">
      <c r="A114" s="276" t="s">
        <v>436</v>
      </c>
      <c r="B114" s="273" t="s">
        <v>437</v>
      </c>
      <c r="C114" s="277"/>
      <c r="D114" s="277"/>
      <c r="E114" s="278">
        <v>920</v>
      </c>
      <c r="F114" s="277"/>
    </row>
    <row r="115" spans="1:6" x14ac:dyDescent="0.25">
      <c r="A115" s="276" t="s">
        <v>243</v>
      </c>
      <c r="B115" s="273" t="s">
        <v>244</v>
      </c>
      <c r="C115" s="277"/>
      <c r="D115" s="277"/>
      <c r="E115" s="278">
        <v>1861.86</v>
      </c>
      <c r="F115" s="277"/>
    </row>
    <row r="116" spans="1:6" x14ac:dyDescent="0.25">
      <c r="A116" s="276" t="s">
        <v>440</v>
      </c>
      <c r="B116" s="273" t="s">
        <v>441</v>
      </c>
      <c r="C116" s="277"/>
      <c r="D116" s="277"/>
      <c r="E116" s="278">
        <v>848.93</v>
      </c>
      <c r="F116" s="277"/>
    </row>
    <row r="117" spans="1:6" ht="27" x14ac:dyDescent="0.25">
      <c r="A117" s="300">
        <v>53</v>
      </c>
      <c r="B117" s="301" t="s">
        <v>598</v>
      </c>
      <c r="C117" s="302"/>
      <c r="D117" s="302"/>
      <c r="E117" s="312">
        <f>E118</f>
        <v>5.56</v>
      </c>
      <c r="F117" s="306"/>
    </row>
    <row r="118" spans="1:6" ht="25.5" x14ac:dyDescent="0.25">
      <c r="A118" s="272">
        <v>5341</v>
      </c>
      <c r="B118" s="273" t="s">
        <v>519</v>
      </c>
      <c r="C118" s="274"/>
      <c r="D118" s="274"/>
      <c r="E118" s="280">
        <v>5.56</v>
      </c>
      <c r="F118" s="279"/>
    </row>
    <row r="119" spans="1:6" x14ac:dyDescent="0.25">
      <c r="A119" s="268" t="s">
        <v>60</v>
      </c>
      <c r="B119" s="267" t="s">
        <v>61</v>
      </c>
      <c r="C119" s="269">
        <f>C120+C124+C136+C139+C142</f>
        <v>510000</v>
      </c>
      <c r="D119" s="269"/>
      <c r="E119" s="270">
        <f>E120+E124+E136+E139+E142</f>
        <v>561836.37</v>
      </c>
      <c r="F119" s="271">
        <f t="shared" ref="F119:F120" si="7">+E119/C119*100</f>
        <v>110.16399411764706</v>
      </c>
    </row>
    <row r="120" spans="1:6" x14ac:dyDescent="0.25">
      <c r="A120" s="300" t="s">
        <v>83</v>
      </c>
      <c r="B120" s="301" t="s">
        <v>84</v>
      </c>
      <c r="C120" s="302">
        <v>293000</v>
      </c>
      <c r="D120" s="302"/>
      <c r="E120" s="303">
        <f>E121+E122+E123</f>
        <v>374478.85</v>
      </c>
      <c r="F120" s="304">
        <f t="shared" si="7"/>
        <v>127.80848122866892</v>
      </c>
    </row>
    <row r="121" spans="1:6" x14ac:dyDescent="0.25">
      <c r="A121" s="276" t="s">
        <v>87</v>
      </c>
      <c r="B121" s="273" t="s">
        <v>88</v>
      </c>
      <c r="C121" s="277"/>
      <c r="D121" s="277"/>
      <c r="E121" s="278">
        <v>174992.67</v>
      </c>
      <c r="F121" s="277"/>
    </row>
    <row r="122" spans="1:6" x14ac:dyDescent="0.25">
      <c r="A122" s="276" t="s">
        <v>93</v>
      </c>
      <c r="B122" s="273" t="s">
        <v>92</v>
      </c>
      <c r="C122" s="277"/>
      <c r="D122" s="277"/>
      <c r="E122" s="278">
        <v>171767.43</v>
      </c>
      <c r="F122" s="277"/>
    </row>
    <row r="123" spans="1:6" x14ac:dyDescent="0.25">
      <c r="A123" s="276" t="s">
        <v>96</v>
      </c>
      <c r="B123" s="273" t="s">
        <v>97</v>
      </c>
      <c r="C123" s="277"/>
      <c r="D123" s="277"/>
      <c r="E123" s="278">
        <v>27718.75</v>
      </c>
      <c r="F123" s="277"/>
    </row>
    <row r="124" spans="1:6" x14ac:dyDescent="0.25">
      <c r="A124" s="300" t="s">
        <v>98</v>
      </c>
      <c r="B124" s="301" t="s">
        <v>99</v>
      </c>
      <c r="C124" s="302">
        <v>175498</v>
      </c>
      <c r="D124" s="302"/>
      <c r="E124" s="303">
        <f>E125+E126+E127+E128+E129+E130+E131+E132+E133+E134+E135</f>
        <v>84630.56</v>
      </c>
      <c r="F124" s="304">
        <f>+E124/C124*100</f>
        <v>48.223090861434315</v>
      </c>
    </row>
    <row r="125" spans="1:6" x14ac:dyDescent="0.25">
      <c r="A125" s="276" t="s">
        <v>102</v>
      </c>
      <c r="B125" s="273" t="s">
        <v>103</v>
      </c>
      <c r="C125" s="277"/>
      <c r="D125" s="277"/>
      <c r="E125" s="278">
        <v>28335.57</v>
      </c>
      <c r="F125" s="277"/>
    </row>
    <row r="126" spans="1:6" ht="25.5" x14ac:dyDescent="0.25">
      <c r="A126" s="276" t="s">
        <v>104</v>
      </c>
      <c r="B126" s="273" t="s">
        <v>105</v>
      </c>
      <c r="C126" s="277"/>
      <c r="D126" s="277"/>
      <c r="E126" s="278">
        <v>317.18</v>
      </c>
      <c r="F126" s="277"/>
    </row>
    <row r="127" spans="1:6" x14ac:dyDescent="0.25">
      <c r="A127" s="276" t="s">
        <v>106</v>
      </c>
      <c r="B127" s="273" t="s">
        <v>107</v>
      </c>
      <c r="C127" s="277"/>
      <c r="D127" s="277"/>
      <c r="E127" s="278">
        <v>2647.49</v>
      </c>
      <c r="F127" s="277"/>
    </row>
    <row r="128" spans="1:6" x14ac:dyDescent="0.25">
      <c r="A128" s="276" t="s">
        <v>112</v>
      </c>
      <c r="B128" s="273" t="s">
        <v>113</v>
      </c>
      <c r="C128" s="277"/>
      <c r="D128" s="277"/>
      <c r="E128" s="278">
        <v>1384.53</v>
      </c>
      <c r="F128" s="277"/>
    </row>
    <row r="129" spans="1:6" ht="25.5" x14ac:dyDescent="0.25">
      <c r="A129" s="276" t="s">
        <v>116</v>
      </c>
      <c r="B129" s="273" t="s">
        <v>117</v>
      </c>
      <c r="C129" s="277"/>
      <c r="D129" s="277"/>
      <c r="E129" s="278">
        <v>2032.7</v>
      </c>
      <c r="F129" s="277"/>
    </row>
    <row r="130" spans="1:6" x14ac:dyDescent="0.25">
      <c r="A130" s="276" t="s">
        <v>118</v>
      </c>
      <c r="B130" s="273" t="s">
        <v>119</v>
      </c>
      <c r="C130" s="277"/>
      <c r="D130" s="277"/>
      <c r="E130" s="278">
        <v>1649.18</v>
      </c>
      <c r="F130" s="277"/>
    </row>
    <row r="131" spans="1:6" x14ac:dyDescent="0.25">
      <c r="A131" s="276" t="s">
        <v>128</v>
      </c>
      <c r="B131" s="273" t="s">
        <v>129</v>
      </c>
      <c r="C131" s="277"/>
      <c r="D131" s="277"/>
      <c r="E131" s="278">
        <v>1508.15</v>
      </c>
      <c r="F131" s="277"/>
    </row>
    <row r="132" spans="1:6" x14ac:dyDescent="0.25">
      <c r="A132" s="276" t="s">
        <v>132</v>
      </c>
      <c r="B132" s="273" t="s">
        <v>133</v>
      </c>
      <c r="C132" s="277"/>
      <c r="D132" s="277"/>
      <c r="E132" s="278">
        <v>13015.7</v>
      </c>
      <c r="F132" s="277"/>
    </row>
    <row r="133" spans="1:6" x14ac:dyDescent="0.25">
      <c r="A133" s="276" t="s">
        <v>136</v>
      </c>
      <c r="B133" s="273" t="s">
        <v>137</v>
      </c>
      <c r="C133" s="277"/>
      <c r="D133" s="277"/>
      <c r="E133" s="278">
        <v>30946.06</v>
      </c>
      <c r="F133" s="277"/>
    </row>
    <row r="134" spans="1:6" x14ac:dyDescent="0.25">
      <c r="A134" s="276" t="s">
        <v>140</v>
      </c>
      <c r="B134" s="273" t="s">
        <v>141</v>
      </c>
      <c r="C134" s="277"/>
      <c r="D134" s="277"/>
      <c r="E134" s="278">
        <v>1700</v>
      </c>
      <c r="F134" s="277"/>
    </row>
    <row r="135" spans="1:6" x14ac:dyDescent="0.25">
      <c r="A135" s="276" t="s">
        <v>151</v>
      </c>
      <c r="B135" s="273" t="s">
        <v>152</v>
      </c>
      <c r="C135" s="277"/>
      <c r="D135" s="277"/>
      <c r="E135" s="278">
        <v>1094</v>
      </c>
      <c r="F135" s="277"/>
    </row>
    <row r="136" spans="1:6" x14ac:dyDescent="0.25">
      <c r="A136" s="300" t="s">
        <v>160</v>
      </c>
      <c r="B136" s="301" t="s">
        <v>161</v>
      </c>
      <c r="C136" s="302">
        <v>5502</v>
      </c>
      <c r="D136" s="302"/>
      <c r="E136" s="303">
        <f>E137+E138</f>
        <v>2157</v>
      </c>
      <c r="F136" s="304">
        <f>+E136/C136*100</f>
        <v>39.203925845147218</v>
      </c>
    </row>
    <row r="137" spans="1:6" x14ac:dyDescent="0.25">
      <c r="A137" s="276" t="s">
        <v>164</v>
      </c>
      <c r="B137" s="273" t="s">
        <v>165</v>
      </c>
      <c r="C137" s="277"/>
      <c r="D137" s="277"/>
      <c r="E137" s="278">
        <v>2141.6</v>
      </c>
      <c r="F137" s="277"/>
    </row>
    <row r="138" spans="1:6" ht="25.5" x14ac:dyDescent="0.25">
      <c r="A138" s="276" t="s">
        <v>389</v>
      </c>
      <c r="B138" s="273" t="s">
        <v>390</v>
      </c>
      <c r="C138" s="277"/>
      <c r="D138" s="277"/>
      <c r="E138" s="278">
        <v>15.4</v>
      </c>
      <c r="F138" s="277"/>
    </row>
    <row r="139" spans="1:6" ht="27" x14ac:dyDescent="0.25">
      <c r="A139" s="300" t="s">
        <v>203</v>
      </c>
      <c r="B139" s="301" t="s">
        <v>204</v>
      </c>
      <c r="C139" s="302">
        <v>3000</v>
      </c>
      <c r="D139" s="302"/>
      <c r="E139" s="303">
        <f>E140</f>
        <v>2750</v>
      </c>
      <c r="F139" s="304">
        <f>+E139/C139*100</f>
        <v>91.666666666666657</v>
      </c>
    </row>
    <row r="140" spans="1:6" x14ac:dyDescent="0.25">
      <c r="A140" s="276" t="s">
        <v>207</v>
      </c>
      <c r="B140" s="273" t="s">
        <v>208</v>
      </c>
      <c r="C140" s="277"/>
      <c r="D140" s="277"/>
      <c r="E140" s="278">
        <v>2750</v>
      </c>
      <c r="F140" s="277"/>
    </row>
    <row r="141" spans="1:6" x14ac:dyDescent="0.25">
      <c r="A141" s="276" t="s">
        <v>412</v>
      </c>
      <c r="B141" s="273" t="s">
        <v>413</v>
      </c>
      <c r="C141" s="277"/>
      <c r="D141" s="277"/>
      <c r="E141" s="278"/>
      <c r="F141" s="277"/>
    </row>
    <row r="142" spans="1:6" ht="27" x14ac:dyDescent="0.25">
      <c r="A142" s="300" t="s">
        <v>233</v>
      </c>
      <c r="B142" s="301" t="s">
        <v>234</v>
      </c>
      <c r="C142" s="302">
        <v>33000</v>
      </c>
      <c r="D142" s="302"/>
      <c r="E142" s="303">
        <f>E144+E145</f>
        <v>97819.96</v>
      </c>
      <c r="F142" s="304">
        <f>+E142/C142*100</f>
        <v>296.42412121212124</v>
      </c>
    </row>
    <row r="143" spans="1:6" x14ac:dyDescent="0.25">
      <c r="A143" s="276" t="s">
        <v>237</v>
      </c>
      <c r="B143" s="273" t="s">
        <v>238</v>
      </c>
      <c r="C143" s="277"/>
      <c r="D143" s="277"/>
      <c r="E143" s="278"/>
      <c r="F143" s="277"/>
    </row>
    <row r="144" spans="1:6" x14ac:dyDescent="0.25">
      <c r="A144" s="276" t="s">
        <v>241</v>
      </c>
      <c r="B144" s="273" t="s">
        <v>242</v>
      </c>
      <c r="C144" s="277"/>
      <c r="D144" s="277"/>
      <c r="E144" s="278">
        <v>93110.69</v>
      </c>
      <c r="F144" s="277"/>
    </row>
    <row r="145" spans="1:6" x14ac:dyDescent="0.25">
      <c r="A145" s="276" t="s">
        <v>436</v>
      </c>
      <c r="B145" s="273" t="s">
        <v>437</v>
      </c>
      <c r="C145" s="277"/>
      <c r="D145" s="277"/>
      <c r="E145" s="278">
        <v>4709.2700000000004</v>
      </c>
      <c r="F145" s="277"/>
    </row>
    <row r="146" spans="1:6" x14ac:dyDescent="0.25">
      <c r="A146" s="268" t="s">
        <v>64</v>
      </c>
      <c r="B146" s="267" t="s">
        <v>65</v>
      </c>
      <c r="C146" s="269"/>
      <c r="D146" s="269"/>
      <c r="E146" s="270">
        <f>E147+E150</f>
        <v>10425.240000000002</v>
      </c>
      <c r="F146" s="271">
        <v>0</v>
      </c>
    </row>
    <row r="147" spans="1:6" x14ac:dyDescent="0.25">
      <c r="A147" s="300" t="s">
        <v>83</v>
      </c>
      <c r="B147" s="301" t="s">
        <v>84</v>
      </c>
      <c r="C147" s="306"/>
      <c r="D147" s="306"/>
      <c r="E147" s="303">
        <f>E148+E149</f>
        <v>5008.7400000000007</v>
      </c>
      <c r="F147" s="306"/>
    </row>
    <row r="148" spans="1:6" x14ac:dyDescent="0.25">
      <c r="A148" s="276" t="s">
        <v>87</v>
      </c>
      <c r="B148" s="273" t="s">
        <v>88</v>
      </c>
      <c r="C148" s="277"/>
      <c r="D148" s="277"/>
      <c r="E148" s="278">
        <v>4299.3500000000004</v>
      </c>
      <c r="F148" s="277"/>
    </row>
    <row r="149" spans="1:6" x14ac:dyDescent="0.25">
      <c r="A149" s="276" t="s">
        <v>96</v>
      </c>
      <c r="B149" s="273" t="s">
        <v>97</v>
      </c>
      <c r="C149" s="277"/>
      <c r="D149" s="277"/>
      <c r="E149" s="278">
        <v>709.39</v>
      </c>
      <c r="F149" s="277"/>
    </row>
    <row r="150" spans="1:6" x14ac:dyDescent="0.25">
      <c r="A150" s="300" t="s">
        <v>98</v>
      </c>
      <c r="B150" s="301" t="s">
        <v>99</v>
      </c>
      <c r="C150" s="306"/>
      <c r="D150" s="306"/>
      <c r="E150" s="303">
        <f>E151+E152+E153+E155+E156</f>
        <v>5416.5000000000009</v>
      </c>
      <c r="F150" s="306"/>
    </row>
    <row r="151" spans="1:6" x14ac:dyDescent="0.25">
      <c r="A151" s="276" t="s">
        <v>102</v>
      </c>
      <c r="B151" s="273" t="s">
        <v>103</v>
      </c>
      <c r="C151" s="277"/>
      <c r="D151" s="277"/>
      <c r="E151" s="278">
        <v>3109.67</v>
      </c>
      <c r="F151" s="277"/>
    </row>
    <row r="152" spans="1:6" ht="25.5" x14ac:dyDescent="0.25">
      <c r="A152" s="276" t="s">
        <v>104</v>
      </c>
      <c r="B152" s="273" t="s">
        <v>105</v>
      </c>
      <c r="C152" s="277"/>
      <c r="D152" s="277"/>
      <c r="E152" s="278">
        <v>43.11</v>
      </c>
      <c r="F152" s="277"/>
    </row>
    <row r="153" spans="1:6" x14ac:dyDescent="0.25">
      <c r="A153" s="276" t="s">
        <v>128</v>
      </c>
      <c r="B153" s="273" t="s">
        <v>129</v>
      </c>
      <c r="C153" s="277"/>
      <c r="D153" s="277"/>
      <c r="E153" s="278">
        <v>1479.25</v>
      </c>
      <c r="F153" s="277"/>
    </row>
    <row r="154" spans="1:6" x14ac:dyDescent="0.25">
      <c r="A154" s="276" t="s">
        <v>136</v>
      </c>
      <c r="B154" s="273" t="s">
        <v>137</v>
      </c>
      <c r="C154" s="277"/>
      <c r="D154" s="277"/>
      <c r="E154" s="278"/>
      <c r="F154" s="277"/>
    </row>
    <row r="155" spans="1:6" x14ac:dyDescent="0.25">
      <c r="A155" s="276" t="s">
        <v>140</v>
      </c>
      <c r="B155" s="273" t="s">
        <v>141</v>
      </c>
      <c r="C155" s="277"/>
      <c r="D155" s="277"/>
      <c r="E155" s="278">
        <v>40</v>
      </c>
      <c r="F155" s="277"/>
    </row>
    <row r="156" spans="1:6" x14ac:dyDescent="0.25">
      <c r="A156" s="276">
        <v>3293</v>
      </c>
      <c r="B156" s="273" t="s">
        <v>152</v>
      </c>
      <c r="C156" s="277"/>
      <c r="D156" s="277"/>
      <c r="E156" s="278">
        <v>744.47</v>
      </c>
      <c r="F156" s="277"/>
    </row>
    <row r="157" spans="1:6" x14ac:dyDescent="0.25">
      <c r="A157" s="268" t="s">
        <v>75</v>
      </c>
      <c r="B157" s="267" t="s">
        <v>76</v>
      </c>
      <c r="C157" s="269">
        <f>C158+C162+C174+C179+C181</f>
        <v>430762</v>
      </c>
      <c r="D157" s="269"/>
      <c r="E157" s="270">
        <f>E158+E162+E174+E176+E179+E181</f>
        <v>340340.82999999996</v>
      </c>
      <c r="F157" s="271">
        <f t="shared" ref="F157:F158" si="8">+E157/C157*100</f>
        <v>79.0090189013887</v>
      </c>
    </row>
    <row r="158" spans="1:6" x14ac:dyDescent="0.25">
      <c r="A158" s="300" t="s">
        <v>83</v>
      </c>
      <c r="B158" s="301" t="s">
        <v>84</v>
      </c>
      <c r="C158" s="302">
        <v>240200</v>
      </c>
      <c r="D158" s="302"/>
      <c r="E158" s="303">
        <f>E159+E160+E161</f>
        <v>210791.78999999998</v>
      </c>
      <c r="F158" s="304">
        <f t="shared" si="8"/>
        <v>87.75678184845961</v>
      </c>
    </row>
    <row r="159" spans="1:6" x14ac:dyDescent="0.25">
      <c r="A159" s="276" t="s">
        <v>87</v>
      </c>
      <c r="B159" s="273" t="s">
        <v>88</v>
      </c>
      <c r="C159" s="277"/>
      <c r="D159" s="277"/>
      <c r="E159" s="278">
        <v>190456.46</v>
      </c>
      <c r="F159" s="277"/>
    </row>
    <row r="160" spans="1:6" x14ac:dyDescent="0.25">
      <c r="A160" s="276" t="s">
        <v>93</v>
      </c>
      <c r="B160" s="273" t="s">
        <v>92</v>
      </c>
      <c r="C160" s="277"/>
      <c r="D160" s="277"/>
      <c r="E160" s="278">
        <v>5526.5</v>
      </c>
      <c r="F160" s="277"/>
    </row>
    <row r="161" spans="1:6" x14ac:dyDescent="0.25">
      <c r="A161" s="276" t="s">
        <v>96</v>
      </c>
      <c r="B161" s="273" t="s">
        <v>97</v>
      </c>
      <c r="C161" s="277"/>
      <c r="D161" s="277"/>
      <c r="E161" s="278">
        <v>14808.83</v>
      </c>
      <c r="F161" s="277"/>
    </row>
    <row r="162" spans="1:6" x14ac:dyDescent="0.25">
      <c r="A162" s="300" t="s">
        <v>98</v>
      </c>
      <c r="B162" s="301" t="s">
        <v>99</v>
      </c>
      <c r="C162" s="302">
        <v>92010</v>
      </c>
      <c r="D162" s="302"/>
      <c r="E162" s="303">
        <f>E163+E164+E165+E166+E167+E168+E169+E170+E171+E172+E173</f>
        <v>65046.920000000013</v>
      </c>
      <c r="F162" s="304">
        <f>+E162/C162*100</f>
        <v>70.695489620693422</v>
      </c>
    </row>
    <row r="163" spans="1:6" x14ac:dyDescent="0.25">
      <c r="A163" s="276" t="s">
        <v>102</v>
      </c>
      <c r="B163" s="273" t="s">
        <v>103</v>
      </c>
      <c r="C163" s="277"/>
      <c r="D163" s="277"/>
      <c r="E163" s="278">
        <v>39386.120000000003</v>
      </c>
      <c r="F163" s="277"/>
    </row>
    <row r="164" spans="1:6" ht="25.5" x14ac:dyDescent="0.25">
      <c r="A164" s="276" t="s">
        <v>104</v>
      </c>
      <c r="B164" s="273" t="s">
        <v>105</v>
      </c>
      <c r="C164" s="277"/>
      <c r="D164" s="277"/>
      <c r="E164" s="278">
        <v>1281.19</v>
      </c>
      <c r="F164" s="277"/>
    </row>
    <row r="165" spans="1:6" x14ac:dyDescent="0.25">
      <c r="A165" s="276" t="s">
        <v>106</v>
      </c>
      <c r="B165" s="273" t="s">
        <v>107</v>
      </c>
      <c r="C165" s="277"/>
      <c r="D165" s="277"/>
      <c r="E165" s="278">
        <v>9979.59</v>
      </c>
      <c r="F165" s="277"/>
    </row>
    <row r="166" spans="1:6" ht="25.5" x14ac:dyDescent="0.25">
      <c r="A166" s="276" t="s">
        <v>116</v>
      </c>
      <c r="B166" s="273" t="s">
        <v>117</v>
      </c>
      <c r="C166" s="277"/>
      <c r="D166" s="277"/>
      <c r="E166" s="278">
        <v>4190.3</v>
      </c>
      <c r="F166" s="277"/>
    </row>
    <row r="167" spans="1:6" x14ac:dyDescent="0.25">
      <c r="A167" s="276" t="s">
        <v>118</v>
      </c>
      <c r="B167" s="273" t="s">
        <v>119</v>
      </c>
      <c r="C167" s="277"/>
      <c r="D167" s="277"/>
      <c r="E167" s="278">
        <v>317.08999999999997</v>
      </c>
      <c r="F167" s="277"/>
    </row>
    <row r="168" spans="1:6" x14ac:dyDescent="0.25">
      <c r="A168" s="276" t="s">
        <v>128</v>
      </c>
      <c r="B168" s="273" t="s">
        <v>129</v>
      </c>
      <c r="C168" s="277"/>
      <c r="D168" s="277"/>
      <c r="E168" s="278">
        <v>1911.9</v>
      </c>
      <c r="F168" s="277"/>
    </row>
    <row r="169" spans="1:6" x14ac:dyDescent="0.25">
      <c r="A169" s="276" t="s">
        <v>132</v>
      </c>
      <c r="B169" s="273" t="s">
        <v>133</v>
      </c>
      <c r="C169" s="277"/>
      <c r="D169" s="277"/>
      <c r="E169" s="278">
        <v>639.28</v>
      </c>
      <c r="F169" s="277"/>
    </row>
    <row r="170" spans="1:6" x14ac:dyDescent="0.25">
      <c r="A170" s="276" t="s">
        <v>140</v>
      </c>
      <c r="B170" s="273" t="s">
        <v>141</v>
      </c>
      <c r="C170" s="277"/>
      <c r="D170" s="277"/>
      <c r="E170" s="278">
        <v>694.43</v>
      </c>
      <c r="F170" s="277"/>
    </row>
    <row r="171" spans="1:6" ht="25.5" x14ac:dyDescent="0.25">
      <c r="A171" s="276" t="s">
        <v>144</v>
      </c>
      <c r="B171" s="273" t="s">
        <v>143</v>
      </c>
      <c r="C171" s="277"/>
      <c r="D171" s="277"/>
      <c r="E171" s="278">
        <v>500</v>
      </c>
      <c r="F171" s="277"/>
    </row>
    <row r="172" spans="1:6" x14ac:dyDescent="0.25">
      <c r="A172" s="276" t="s">
        <v>151</v>
      </c>
      <c r="B172" s="273" t="s">
        <v>152</v>
      </c>
      <c r="C172" s="277"/>
      <c r="D172" s="277"/>
      <c r="E172" s="278">
        <v>6080.66</v>
      </c>
      <c r="F172" s="277"/>
    </row>
    <row r="173" spans="1:6" x14ac:dyDescent="0.25">
      <c r="A173" s="276" t="s">
        <v>155</v>
      </c>
      <c r="B173" s="273" t="s">
        <v>156</v>
      </c>
      <c r="C173" s="277"/>
      <c r="D173" s="277"/>
      <c r="E173" s="278">
        <v>66.36</v>
      </c>
      <c r="F173" s="277"/>
    </row>
    <row r="174" spans="1:6" x14ac:dyDescent="0.25">
      <c r="A174" s="300" t="s">
        <v>160</v>
      </c>
      <c r="B174" s="301" t="s">
        <v>161</v>
      </c>
      <c r="C174" s="302">
        <v>20</v>
      </c>
      <c r="D174" s="302"/>
      <c r="E174" s="303">
        <f>E175</f>
        <v>18.38</v>
      </c>
      <c r="F174" s="304">
        <f>+E174/C174*100</f>
        <v>91.899999999999991</v>
      </c>
    </row>
    <row r="175" spans="1:6" ht="25.5" x14ac:dyDescent="0.25">
      <c r="A175" s="276" t="s">
        <v>389</v>
      </c>
      <c r="B175" s="273" t="s">
        <v>390</v>
      </c>
      <c r="C175" s="277"/>
      <c r="D175" s="277"/>
      <c r="E175" s="278">
        <v>18.38</v>
      </c>
      <c r="F175" s="277"/>
    </row>
    <row r="176" spans="1:6" ht="27" x14ac:dyDescent="0.25">
      <c r="A176" s="300" t="s">
        <v>203</v>
      </c>
      <c r="B176" s="301" t="s">
        <v>204</v>
      </c>
      <c r="C176" s="302"/>
      <c r="D176" s="302"/>
      <c r="E176" s="303">
        <f>E177</f>
        <v>6035</v>
      </c>
      <c r="F176" s="304">
        <v>0</v>
      </c>
    </row>
    <row r="177" spans="1:6" x14ac:dyDescent="0.25">
      <c r="A177" s="276" t="s">
        <v>207</v>
      </c>
      <c r="B177" s="273" t="s">
        <v>208</v>
      </c>
      <c r="C177" s="277"/>
      <c r="D177" s="277"/>
      <c r="E177" s="278">
        <v>6035</v>
      </c>
      <c r="F177" s="277"/>
    </row>
    <row r="178" spans="1:6" x14ac:dyDescent="0.25">
      <c r="A178" s="276" t="s">
        <v>412</v>
      </c>
      <c r="B178" s="273" t="s">
        <v>413</v>
      </c>
      <c r="C178" s="277"/>
      <c r="D178" s="277"/>
      <c r="E178" s="278"/>
      <c r="F178" s="277"/>
    </row>
    <row r="179" spans="1:6" x14ac:dyDescent="0.25">
      <c r="A179" s="308">
        <v>38</v>
      </c>
      <c r="B179" s="301" t="s">
        <v>210</v>
      </c>
      <c r="C179" s="309">
        <v>11801</v>
      </c>
      <c r="D179" s="309"/>
      <c r="E179" s="310">
        <v>11800.02</v>
      </c>
      <c r="F179" s="309"/>
    </row>
    <row r="180" spans="1:6" x14ac:dyDescent="0.25">
      <c r="A180" s="307">
        <v>3813</v>
      </c>
      <c r="B180" s="273" t="s">
        <v>216</v>
      </c>
      <c r="C180" s="277"/>
      <c r="D180" s="277"/>
      <c r="E180" s="278">
        <v>11800.02</v>
      </c>
      <c r="F180" s="277"/>
    </row>
    <row r="181" spans="1:6" ht="27" x14ac:dyDescent="0.25">
      <c r="A181" s="300" t="s">
        <v>233</v>
      </c>
      <c r="B181" s="301" t="s">
        <v>234</v>
      </c>
      <c r="C181" s="302">
        <v>86731</v>
      </c>
      <c r="D181" s="302"/>
      <c r="E181" s="303">
        <f>E182+E183</f>
        <v>46648.72</v>
      </c>
      <c r="F181" s="304">
        <f>+E181/C181*100</f>
        <v>53.785520748060101</v>
      </c>
    </row>
    <row r="182" spans="1:6" x14ac:dyDescent="0.25">
      <c r="A182" s="276" t="s">
        <v>241</v>
      </c>
      <c r="B182" s="273" t="s">
        <v>242</v>
      </c>
      <c r="C182" s="277"/>
      <c r="D182" s="277"/>
      <c r="E182" s="278">
        <v>43079.81</v>
      </c>
      <c r="F182" s="277"/>
    </row>
    <row r="183" spans="1:6" x14ac:dyDescent="0.25">
      <c r="A183" s="276" t="s">
        <v>243</v>
      </c>
      <c r="B183" s="273" t="s">
        <v>244</v>
      </c>
      <c r="C183" s="277"/>
      <c r="D183" s="277"/>
      <c r="E183" s="278">
        <v>3568.91</v>
      </c>
      <c r="F183" s="277"/>
    </row>
    <row r="184" spans="1:6" x14ac:dyDescent="0.25">
      <c r="A184" s="268" t="s">
        <v>32</v>
      </c>
      <c r="B184" s="267" t="s">
        <v>486</v>
      </c>
      <c r="C184" s="269">
        <f>C185+C188+C198+C200</f>
        <v>495718</v>
      </c>
      <c r="D184" s="269"/>
      <c r="E184" s="270">
        <f>E185+E188+E198+E200</f>
        <v>391555.44</v>
      </c>
      <c r="F184" s="271">
        <f t="shared" ref="F184:F185" si="9">+E184/C184*100</f>
        <v>78.987537269173203</v>
      </c>
    </row>
    <row r="185" spans="1:6" x14ac:dyDescent="0.25">
      <c r="A185" s="300" t="s">
        <v>83</v>
      </c>
      <c r="B185" s="301" t="s">
        <v>84</v>
      </c>
      <c r="C185" s="302">
        <v>162025</v>
      </c>
      <c r="D185" s="302"/>
      <c r="E185" s="303">
        <f>E186+E187</f>
        <v>150565.44</v>
      </c>
      <c r="F185" s="304">
        <f t="shared" si="9"/>
        <v>92.927288998611317</v>
      </c>
    </row>
    <row r="186" spans="1:6" x14ac:dyDescent="0.25">
      <c r="A186" s="276" t="s">
        <v>87</v>
      </c>
      <c r="B186" s="273" t="s">
        <v>88</v>
      </c>
      <c r="C186" s="277"/>
      <c r="D186" s="277"/>
      <c r="E186" s="278">
        <v>135797.46</v>
      </c>
      <c r="F186" s="277"/>
    </row>
    <row r="187" spans="1:6" x14ac:dyDescent="0.25">
      <c r="A187" s="276" t="s">
        <v>96</v>
      </c>
      <c r="B187" s="273" t="s">
        <v>97</v>
      </c>
      <c r="C187" s="277"/>
      <c r="D187" s="277"/>
      <c r="E187" s="278">
        <v>14767.98</v>
      </c>
      <c r="F187" s="277"/>
    </row>
    <row r="188" spans="1:6" x14ac:dyDescent="0.25">
      <c r="A188" s="300" t="s">
        <v>98</v>
      </c>
      <c r="B188" s="301" t="s">
        <v>99</v>
      </c>
      <c r="C188" s="302">
        <v>98193</v>
      </c>
      <c r="D188" s="302"/>
      <c r="E188" s="303">
        <f>E189+E190+E191+E192+E193+E194+E195+E196+E197</f>
        <v>98538.5</v>
      </c>
      <c r="F188" s="304">
        <f>+E188/C188*100</f>
        <v>100.35185807542288</v>
      </c>
    </row>
    <row r="189" spans="1:6" x14ac:dyDescent="0.25">
      <c r="A189" s="276" t="s">
        <v>102</v>
      </c>
      <c r="B189" s="273" t="s">
        <v>103</v>
      </c>
      <c r="C189" s="277"/>
      <c r="D189" s="277"/>
      <c r="E189" s="278">
        <v>31956.34</v>
      </c>
      <c r="F189" s="277"/>
    </row>
    <row r="190" spans="1:6" ht="25.5" x14ac:dyDescent="0.25">
      <c r="A190" s="276" t="s">
        <v>104</v>
      </c>
      <c r="B190" s="273" t="s">
        <v>105</v>
      </c>
      <c r="C190" s="277"/>
      <c r="D190" s="277"/>
      <c r="E190" s="278">
        <v>3880.9</v>
      </c>
      <c r="F190" s="277"/>
    </row>
    <row r="191" spans="1:6" x14ac:dyDescent="0.25">
      <c r="A191" s="276" t="s">
        <v>106</v>
      </c>
      <c r="B191" s="273" t="s">
        <v>107</v>
      </c>
      <c r="C191" s="277"/>
      <c r="D191" s="277"/>
      <c r="E191" s="278">
        <v>14179.41</v>
      </c>
      <c r="F191" s="277"/>
    </row>
    <row r="192" spans="1:6" x14ac:dyDescent="0.25">
      <c r="A192" s="276" t="s">
        <v>112</v>
      </c>
      <c r="B192" s="273" t="s">
        <v>113</v>
      </c>
      <c r="C192" s="277"/>
      <c r="D192" s="277"/>
      <c r="E192" s="278">
        <v>1136.8499999999999</v>
      </c>
      <c r="F192" s="277"/>
    </row>
    <row r="193" spans="1:6" x14ac:dyDescent="0.25">
      <c r="A193" s="276" t="s">
        <v>128</v>
      </c>
      <c r="B193" s="273" t="s">
        <v>129</v>
      </c>
      <c r="C193" s="277"/>
      <c r="D193" s="277"/>
      <c r="E193" s="278">
        <v>4100.1499999999996</v>
      </c>
      <c r="F193" s="277"/>
    </row>
    <row r="194" spans="1:6" x14ac:dyDescent="0.25">
      <c r="A194" s="276" t="s">
        <v>136</v>
      </c>
      <c r="B194" s="273" t="s">
        <v>137</v>
      </c>
      <c r="C194" s="277"/>
      <c r="D194" s="277"/>
      <c r="E194" s="278">
        <v>5850</v>
      </c>
      <c r="F194" s="277"/>
    </row>
    <row r="195" spans="1:6" x14ac:dyDescent="0.25">
      <c r="A195" s="276" t="s">
        <v>138</v>
      </c>
      <c r="B195" s="273" t="s">
        <v>139</v>
      </c>
      <c r="C195" s="277"/>
      <c r="D195" s="277"/>
      <c r="E195" s="278">
        <v>2900</v>
      </c>
      <c r="F195" s="277"/>
    </row>
    <row r="196" spans="1:6" x14ac:dyDescent="0.25">
      <c r="A196" s="276" t="s">
        <v>140</v>
      </c>
      <c r="B196" s="273" t="s">
        <v>141</v>
      </c>
      <c r="C196" s="277"/>
      <c r="D196" s="277"/>
      <c r="E196" s="278">
        <v>34264</v>
      </c>
      <c r="F196" s="277"/>
    </row>
    <row r="197" spans="1:6" ht="25.5" x14ac:dyDescent="0.25">
      <c r="A197" s="276" t="s">
        <v>144</v>
      </c>
      <c r="B197" s="273" t="s">
        <v>143</v>
      </c>
      <c r="C197" s="277"/>
      <c r="D197" s="277"/>
      <c r="E197" s="278">
        <v>270.85000000000002</v>
      </c>
      <c r="F197" s="277"/>
    </row>
    <row r="198" spans="1:6" ht="27" x14ac:dyDescent="0.25">
      <c r="A198" s="300" t="s">
        <v>203</v>
      </c>
      <c r="B198" s="301" t="s">
        <v>204</v>
      </c>
      <c r="C198" s="302">
        <v>16000</v>
      </c>
      <c r="D198" s="306"/>
      <c r="E198" s="303">
        <f>E199</f>
        <v>16000</v>
      </c>
      <c r="F198" s="306"/>
    </row>
    <row r="199" spans="1:6" x14ac:dyDescent="0.25">
      <c r="A199" s="276" t="s">
        <v>207</v>
      </c>
      <c r="B199" s="273" t="s">
        <v>208</v>
      </c>
      <c r="C199" s="277"/>
      <c r="D199" s="277"/>
      <c r="E199" s="278">
        <v>16000</v>
      </c>
      <c r="F199" s="277"/>
    </row>
    <row r="200" spans="1:6" ht="27" x14ac:dyDescent="0.25">
      <c r="A200" s="300" t="s">
        <v>233</v>
      </c>
      <c r="B200" s="301" t="s">
        <v>234</v>
      </c>
      <c r="C200" s="302">
        <v>219500</v>
      </c>
      <c r="D200" s="302"/>
      <c r="E200" s="303">
        <f>E201</f>
        <v>126451.5</v>
      </c>
      <c r="F200" s="304">
        <f>+E200/C200*100</f>
        <v>57.608883826879278</v>
      </c>
    </row>
    <row r="201" spans="1:6" x14ac:dyDescent="0.25">
      <c r="A201" s="276" t="s">
        <v>241</v>
      </c>
      <c r="B201" s="273" t="s">
        <v>242</v>
      </c>
      <c r="C201" s="277"/>
      <c r="D201" s="277"/>
      <c r="E201" s="278">
        <v>126451.5</v>
      </c>
      <c r="F201" s="277"/>
    </row>
    <row r="202" spans="1:6" ht="26.25" thickBot="1" x14ac:dyDescent="0.3">
      <c r="A202" s="268" t="s">
        <v>339</v>
      </c>
      <c r="B202" s="267" t="s">
        <v>487</v>
      </c>
      <c r="C202" s="269">
        <v>270</v>
      </c>
      <c r="D202" s="269"/>
      <c r="E202" s="270"/>
      <c r="F202" s="271">
        <f>+E202/C202*100</f>
        <v>0</v>
      </c>
    </row>
    <row r="203" spans="1:6" ht="26.25" thickBot="1" x14ac:dyDescent="0.3">
      <c r="A203" s="291" t="s">
        <v>580</v>
      </c>
      <c r="B203" s="292" t="s">
        <v>581</v>
      </c>
      <c r="C203" s="293">
        <f>C204</f>
        <v>159009</v>
      </c>
      <c r="D203" s="293"/>
      <c r="E203" s="294">
        <f>E204</f>
        <v>148221.12</v>
      </c>
      <c r="F203" s="295">
        <f t="shared" ref="F203:F204" si="10">+E203/C203*100</f>
        <v>93.215553836575282</v>
      </c>
    </row>
    <row r="204" spans="1:6" x14ac:dyDescent="0.25">
      <c r="A204" s="286">
        <v>581</v>
      </c>
      <c r="B204" s="287" t="s">
        <v>534</v>
      </c>
      <c r="C204" s="288">
        <f>C205+C213+C217</f>
        <v>159009</v>
      </c>
      <c r="D204" s="288"/>
      <c r="E204" s="289">
        <f>E205+E213+E215+E217</f>
        <v>148221.12</v>
      </c>
      <c r="F204" s="290">
        <f t="shared" si="10"/>
        <v>93.215553836575282</v>
      </c>
    </row>
    <row r="205" spans="1:6" x14ac:dyDescent="0.25">
      <c r="A205" s="300" t="s">
        <v>98</v>
      </c>
      <c r="B205" s="301" t="s">
        <v>99</v>
      </c>
      <c r="C205" s="302">
        <v>98835</v>
      </c>
      <c r="D205" s="302"/>
      <c r="E205" s="303">
        <f>E206+E207+E208+E209+E210+E211+E212</f>
        <v>40016.74</v>
      </c>
      <c r="F205" s="304">
        <f>+E205/C205*100</f>
        <v>40.488430211969437</v>
      </c>
    </row>
    <row r="206" spans="1:6" x14ac:dyDescent="0.25">
      <c r="A206" s="276" t="s">
        <v>102</v>
      </c>
      <c r="B206" s="273" t="s">
        <v>103</v>
      </c>
      <c r="C206" s="277"/>
      <c r="D206" s="277"/>
      <c r="E206" s="278">
        <v>16020.31</v>
      </c>
      <c r="F206" s="277"/>
    </row>
    <row r="207" spans="1:6" x14ac:dyDescent="0.25">
      <c r="A207" s="276" t="s">
        <v>106</v>
      </c>
      <c r="B207" s="273" t="s">
        <v>107</v>
      </c>
      <c r="C207" s="277"/>
      <c r="D207" s="277"/>
      <c r="E207" s="278">
        <v>4268.58</v>
      </c>
      <c r="F207" s="277"/>
    </row>
    <row r="208" spans="1:6" x14ac:dyDescent="0.25">
      <c r="A208" s="276" t="s">
        <v>112</v>
      </c>
      <c r="B208" s="273" t="s">
        <v>113</v>
      </c>
      <c r="C208" s="277"/>
      <c r="D208" s="277"/>
      <c r="E208" s="278">
        <v>7124.97</v>
      </c>
      <c r="F208" s="277"/>
    </row>
    <row r="209" spans="1:6" ht="25.5" x14ac:dyDescent="0.25">
      <c r="A209" s="276">
        <v>3224</v>
      </c>
      <c r="B209" s="273" t="s">
        <v>117</v>
      </c>
      <c r="C209" s="277"/>
      <c r="D209" s="277"/>
      <c r="E209" s="278">
        <v>8400.74</v>
      </c>
      <c r="F209" s="277"/>
    </row>
    <row r="210" spans="1:6" x14ac:dyDescent="0.25">
      <c r="A210" s="276">
        <v>3225</v>
      </c>
      <c r="B210" s="273" t="s">
        <v>119</v>
      </c>
      <c r="C210" s="277"/>
      <c r="D210" s="277"/>
      <c r="E210" s="278">
        <v>382.14</v>
      </c>
      <c r="F210" s="277"/>
    </row>
    <row r="211" spans="1:6" x14ac:dyDescent="0.25">
      <c r="A211" s="276" t="s">
        <v>124</v>
      </c>
      <c r="B211" s="273" t="s">
        <v>125</v>
      </c>
      <c r="C211" s="277"/>
      <c r="D211" s="277"/>
      <c r="E211" s="278">
        <v>820</v>
      </c>
      <c r="F211" s="277"/>
    </row>
    <row r="212" spans="1:6" x14ac:dyDescent="0.25">
      <c r="A212" s="276" t="s">
        <v>136</v>
      </c>
      <c r="B212" s="273" t="s">
        <v>137</v>
      </c>
      <c r="C212" s="277"/>
      <c r="D212" s="277"/>
      <c r="E212" s="278">
        <v>3000</v>
      </c>
      <c r="F212" s="277"/>
    </row>
    <row r="213" spans="1:6" x14ac:dyDescent="0.25">
      <c r="A213" s="300" t="s">
        <v>166</v>
      </c>
      <c r="B213" s="301" t="s">
        <v>167</v>
      </c>
      <c r="C213" s="302">
        <v>3546</v>
      </c>
      <c r="D213" s="302"/>
      <c r="E213" s="303">
        <f>E214</f>
        <v>15622.61</v>
      </c>
      <c r="F213" s="304">
        <f>+E213/C213*100</f>
        <v>440.56993795826287</v>
      </c>
    </row>
    <row r="214" spans="1:6" ht="25.5" x14ac:dyDescent="0.25">
      <c r="A214" s="276">
        <v>3531</v>
      </c>
      <c r="B214" s="273" t="s">
        <v>173</v>
      </c>
      <c r="C214" s="277"/>
      <c r="D214" s="277"/>
      <c r="E214" s="278">
        <v>15622.61</v>
      </c>
      <c r="F214" s="277"/>
    </row>
    <row r="215" spans="1:6" ht="27" x14ac:dyDescent="0.25">
      <c r="A215" s="311">
        <v>41</v>
      </c>
      <c r="B215" s="301" t="s">
        <v>228</v>
      </c>
      <c r="C215" s="309"/>
      <c r="D215" s="309"/>
      <c r="E215" s="310">
        <f>E216</f>
        <v>6100</v>
      </c>
      <c r="F215" s="309"/>
    </row>
    <row r="216" spans="1:6" x14ac:dyDescent="0.25">
      <c r="A216" s="276">
        <v>4121</v>
      </c>
      <c r="B216" s="273" t="s">
        <v>600</v>
      </c>
      <c r="C216" s="277"/>
      <c r="D216" s="277"/>
      <c r="E216" s="278">
        <v>6100</v>
      </c>
      <c r="F216" s="277"/>
    </row>
    <row r="217" spans="1:6" ht="27" x14ac:dyDescent="0.25">
      <c r="A217" s="300" t="s">
        <v>233</v>
      </c>
      <c r="B217" s="301" t="s">
        <v>234</v>
      </c>
      <c r="C217" s="302">
        <v>56628</v>
      </c>
      <c r="D217" s="302"/>
      <c r="E217" s="303">
        <f>E218+E219+E220</f>
        <v>86481.76999999999</v>
      </c>
      <c r="F217" s="304">
        <f>+E217/C217*100</f>
        <v>152.71909656000565</v>
      </c>
    </row>
    <row r="218" spans="1:6" x14ac:dyDescent="0.25">
      <c r="A218" s="276">
        <v>4221</v>
      </c>
      <c r="B218" s="273" t="s">
        <v>242</v>
      </c>
      <c r="C218" s="277"/>
      <c r="D218" s="277"/>
      <c r="E218" s="278">
        <v>33078.31</v>
      </c>
      <c r="F218" s="277"/>
    </row>
    <row r="219" spans="1:6" x14ac:dyDescent="0.25">
      <c r="A219" s="276">
        <v>4222</v>
      </c>
      <c r="B219" s="273" t="s">
        <v>437</v>
      </c>
      <c r="C219" s="277"/>
      <c r="D219" s="277"/>
      <c r="E219" s="278">
        <v>6204.5</v>
      </c>
      <c r="F219" s="277"/>
    </row>
    <row r="220" spans="1:6" x14ac:dyDescent="0.25">
      <c r="A220" s="276" t="s">
        <v>243</v>
      </c>
      <c r="B220" s="273" t="s">
        <v>244</v>
      </c>
      <c r="C220" s="277"/>
      <c r="D220" s="277"/>
      <c r="E220" s="278">
        <v>47198.96</v>
      </c>
      <c r="F220" s="277"/>
    </row>
    <row r="221" spans="1:6" x14ac:dyDescent="0.25">
      <c r="A221" s="162"/>
      <c r="B221" s="162"/>
      <c r="C221" s="162"/>
      <c r="D221" s="162"/>
      <c r="E221" s="162"/>
      <c r="F221" s="162"/>
    </row>
    <row r="222" spans="1:6" x14ac:dyDescent="0.25">
      <c r="A222" s="162"/>
      <c r="B222" s="162"/>
      <c r="C222" s="162"/>
      <c r="D222" s="162"/>
      <c r="E222" s="162"/>
      <c r="F222" s="162"/>
    </row>
    <row r="223" spans="1:6" x14ac:dyDescent="0.25">
      <c r="A223" s="162"/>
      <c r="B223" s="162"/>
      <c r="C223" s="162"/>
      <c r="D223" s="162"/>
      <c r="E223" s="162"/>
      <c r="F223" s="162"/>
    </row>
    <row r="224" spans="1:6" x14ac:dyDescent="0.25">
      <c r="A224" s="162"/>
      <c r="B224" s="162"/>
      <c r="C224" s="162"/>
      <c r="D224" s="162"/>
      <c r="E224" s="162"/>
      <c r="F224" s="162"/>
    </row>
    <row r="225" spans="1:6" x14ac:dyDescent="0.25">
      <c r="A225" s="162"/>
      <c r="B225" s="162"/>
      <c r="C225" s="162"/>
      <c r="D225" s="162"/>
      <c r="E225" s="162"/>
      <c r="F225" s="162"/>
    </row>
    <row r="226" spans="1:6" x14ac:dyDescent="0.25">
      <c r="A226" s="162"/>
      <c r="B226" s="162"/>
      <c r="C226" s="162"/>
      <c r="D226" s="162"/>
      <c r="E226" s="162"/>
      <c r="F226" s="162"/>
    </row>
    <row r="227" spans="1:6" x14ac:dyDescent="0.25">
      <c r="A227" s="162"/>
      <c r="B227" s="162"/>
      <c r="C227" s="162"/>
      <c r="D227" s="162"/>
    </row>
    <row r="228" spans="1:6" x14ac:dyDescent="0.25">
      <c r="A228" s="162"/>
      <c r="B228" s="162"/>
      <c r="C228" s="162"/>
      <c r="D228" s="162"/>
    </row>
    <row r="229" spans="1:6" x14ac:dyDescent="0.25">
      <c r="A229" s="162"/>
      <c r="B229" s="162"/>
      <c r="C229" s="162"/>
      <c r="D229" s="162"/>
    </row>
    <row r="230" spans="1:6" x14ac:dyDescent="0.25">
      <c r="A230" s="162"/>
      <c r="B230" s="162"/>
      <c r="C230" s="162"/>
      <c r="D230" s="162"/>
    </row>
    <row r="231" spans="1:6" x14ac:dyDescent="0.25">
      <c r="A231" s="162"/>
      <c r="B231" s="162"/>
      <c r="C231" s="162"/>
      <c r="D231" s="162"/>
    </row>
    <row r="232" spans="1:6" x14ac:dyDescent="0.25">
      <c r="A232" s="162"/>
      <c r="B232" s="162"/>
      <c r="C232" s="162"/>
      <c r="D232" s="162"/>
    </row>
    <row r="233" spans="1:6" x14ac:dyDescent="0.25">
      <c r="A233" s="162"/>
      <c r="B233" s="162"/>
      <c r="C233" s="162"/>
      <c r="D233" s="162"/>
    </row>
    <row r="234" spans="1:6" x14ac:dyDescent="0.25">
      <c r="A234" s="162"/>
      <c r="B234" s="162"/>
      <c r="C234" s="162"/>
      <c r="D234" s="162"/>
    </row>
    <row r="235" spans="1:6" x14ac:dyDescent="0.25">
      <c r="A235" s="162"/>
      <c r="B235" s="162"/>
      <c r="C235" s="162"/>
      <c r="D235" s="162"/>
    </row>
    <row r="236" spans="1:6" x14ac:dyDescent="0.25">
      <c r="A236" s="162"/>
      <c r="B236" s="162"/>
      <c r="C236" s="162"/>
      <c r="D236" s="162"/>
    </row>
    <row r="237" spans="1:6" x14ac:dyDescent="0.25">
      <c r="A237" s="162"/>
      <c r="B237" s="162"/>
      <c r="C237" s="162"/>
      <c r="D237" s="162"/>
    </row>
    <row r="238" spans="1:6" x14ac:dyDescent="0.25">
      <c r="A238" s="162"/>
      <c r="B238" s="162"/>
      <c r="C238" s="162"/>
      <c r="D238" s="162"/>
    </row>
    <row r="239" spans="1:6" x14ac:dyDescent="0.25">
      <c r="A239" s="162"/>
      <c r="B239" s="162"/>
      <c r="C239" s="162"/>
      <c r="D239" s="162"/>
    </row>
    <row r="240" spans="1:6" x14ac:dyDescent="0.25">
      <c r="A240" s="162"/>
      <c r="B240" s="162"/>
      <c r="C240" s="162"/>
      <c r="D240" s="162"/>
    </row>
    <row r="241" spans="1:4" x14ac:dyDescent="0.25">
      <c r="A241" s="162"/>
      <c r="B241" s="162"/>
      <c r="C241" s="162"/>
      <c r="D241" s="162"/>
    </row>
    <row r="242" spans="1:4" x14ac:dyDescent="0.25">
      <c r="A242" s="162"/>
      <c r="B242" s="162"/>
      <c r="C242" s="162"/>
      <c r="D242" s="162"/>
    </row>
    <row r="243" spans="1:4" x14ac:dyDescent="0.25">
      <c r="A243" s="162"/>
      <c r="B243" s="162"/>
      <c r="C243" s="162"/>
      <c r="D243" s="162"/>
    </row>
    <row r="244" spans="1:4" x14ac:dyDescent="0.25">
      <c r="A244" s="162"/>
      <c r="B244" s="162"/>
      <c r="C244" s="162"/>
      <c r="D244" s="162"/>
    </row>
    <row r="245" spans="1:4" x14ac:dyDescent="0.25">
      <c r="A245" s="162"/>
      <c r="B245" s="162"/>
      <c r="C245" s="162"/>
      <c r="D245" s="162"/>
    </row>
    <row r="246" spans="1:4" x14ac:dyDescent="0.25">
      <c r="A246" s="162"/>
      <c r="B246" s="162"/>
      <c r="C246" s="162"/>
      <c r="D246" s="162"/>
    </row>
    <row r="247" spans="1:4" x14ac:dyDescent="0.25">
      <c r="A247" s="162"/>
      <c r="B247" s="162"/>
      <c r="C247" s="162"/>
      <c r="D247" s="162"/>
    </row>
    <row r="248" spans="1:4" x14ac:dyDescent="0.25">
      <c r="A248" s="162"/>
      <c r="B248" s="162"/>
      <c r="C248" s="162"/>
      <c r="D248" s="162"/>
    </row>
    <row r="249" spans="1:4" x14ac:dyDescent="0.25">
      <c r="A249" s="162"/>
      <c r="B249" s="162"/>
      <c r="C249" s="162"/>
      <c r="D249" s="162"/>
    </row>
    <row r="250" spans="1:4" x14ac:dyDescent="0.25">
      <c r="A250" s="162"/>
      <c r="B250" s="162"/>
      <c r="C250" s="162"/>
      <c r="D250" s="162"/>
    </row>
    <row r="251" spans="1:4" x14ac:dyDescent="0.25">
      <c r="A251" s="162"/>
      <c r="B251" s="162"/>
      <c r="C251" s="162"/>
      <c r="D251" s="162"/>
    </row>
    <row r="252" spans="1:4" x14ac:dyDescent="0.25">
      <c r="A252" s="162"/>
      <c r="B252" s="162"/>
      <c r="C252" s="162"/>
      <c r="D252" s="162"/>
    </row>
    <row r="253" spans="1:4" x14ac:dyDescent="0.25">
      <c r="A253" s="162"/>
      <c r="B253" s="162"/>
      <c r="C253" s="162"/>
      <c r="D253" s="162"/>
    </row>
    <row r="254" spans="1:4" x14ac:dyDescent="0.25">
      <c r="A254" s="162"/>
      <c r="B254" s="162"/>
      <c r="C254" s="162"/>
      <c r="D254" s="162"/>
    </row>
    <row r="255" spans="1:4" x14ac:dyDescent="0.25">
      <c r="A255" s="162"/>
      <c r="B255" s="162"/>
      <c r="C255" s="162"/>
      <c r="D255" s="162"/>
    </row>
    <row r="256" spans="1:4" x14ac:dyDescent="0.25">
      <c r="A256" s="162"/>
      <c r="B256" s="162"/>
      <c r="C256" s="162"/>
      <c r="D256" s="162"/>
    </row>
    <row r="257" spans="1:4" x14ac:dyDescent="0.25">
      <c r="A257" s="162"/>
      <c r="B257" s="162"/>
      <c r="C257" s="162"/>
      <c r="D257" s="162"/>
    </row>
    <row r="258" spans="1:4" x14ac:dyDescent="0.25">
      <c r="A258" s="162"/>
      <c r="B258" s="162"/>
      <c r="C258" s="162"/>
      <c r="D258" s="162"/>
    </row>
    <row r="259" spans="1:4" x14ac:dyDescent="0.25">
      <c r="A259" s="162"/>
      <c r="B259" s="162"/>
      <c r="C259" s="162"/>
      <c r="D259" s="162"/>
    </row>
    <row r="260" spans="1:4" x14ac:dyDescent="0.25">
      <c r="A260" s="162"/>
      <c r="B260" s="162"/>
      <c r="C260" s="162"/>
      <c r="D260" s="162"/>
    </row>
    <row r="261" spans="1:4" x14ac:dyDescent="0.25">
      <c r="A261" s="162"/>
      <c r="B261" s="162"/>
      <c r="C261" s="162"/>
      <c r="D261" s="162"/>
    </row>
    <row r="262" spans="1:4" x14ac:dyDescent="0.25">
      <c r="A262" s="162"/>
      <c r="B262" s="162"/>
      <c r="C262" s="162"/>
      <c r="D262" s="162"/>
    </row>
    <row r="263" spans="1:4" x14ac:dyDescent="0.25">
      <c r="A263" s="162"/>
      <c r="B263" s="162"/>
      <c r="C263" s="162"/>
      <c r="D263" s="162"/>
    </row>
    <row r="264" spans="1:4" x14ac:dyDescent="0.25">
      <c r="A264" s="162"/>
      <c r="B264" s="162"/>
      <c r="C264" s="162"/>
      <c r="D264" s="162"/>
    </row>
    <row r="265" spans="1:4" x14ac:dyDescent="0.25">
      <c r="A265" s="162"/>
      <c r="B265" s="162"/>
      <c r="C265" s="162"/>
      <c r="D265" s="162"/>
    </row>
    <row r="266" spans="1:4" x14ac:dyDescent="0.25">
      <c r="A266" s="162"/>
      <c r="B266" s="162"/>
      <c r="C266" s="162"/>
      <c r="D266" s="162"/>
    </row>
    <row r="267" spans="1:4" x14ac:dyDescent="0.25">
      <c r="A267" s="162"/>
      <c r="B267" s="162"/>
      <c r="C267" s="162"/>
      <c r="D267" s="162"/>
    </row>
    <row r="268" spans="1:4" x14ac:dyDescent="0.25">
      <c r="A268" s="162"/>
      <c r="B268" s="162"/>
      <c r="C268" s="162"/>
      <c r="D268" s="162"/>
    </row>
    <row r="269" spans="1:4" x14ac:dyDescent="0.25">
      <c r="A269" s="162"/>
      <c r="B269" s="162"/>
      <c r="C269" s="162"/>
      <c r="D269" s="162"/>
    </row>
    <row r="270" spans="1:4" x14ac:dyDescent="0.25">
      <c r="A270" s="162"/>
      <c r="B270" s="162"/>
      <c r="C270" s="162"/>
      <c r="D270" s="162"/>
    </row>
    <row r="271" spans="1:4" x14ac:dyDescent="0.25">
      <c r="A271" s="162"/>
      <c r="B271" s="162"/>
      <c r="C271" s="162"/>
      <c r="D271" s="162"/>
    </row>
    <row r="272" spans="1:4" x14ac:dyDescent="0.25">
      <c r="A272" s="162"/>
      <c r="B272" s="162"/>
      <c r="C272" s="162"/>
      <c r="D272" s="162"/>
    </row>
    <row r="273" spans="1:4" x14ac:dyDescent="0.25">
      <c r="A273" s="162"/>
      <c r="B273" s="162"/>
      <c r="C273" s="162"/>
      <c r="D273" s="162"/>
    </row>
    <row r="274" spans="1:4" x14ac:dyDescent="0.25">
      <c r="A274" s="162"/>
      <c r="B274" s="162"/>
      <c r="C274" s="162"/>
      <c r="D274" s="162"/>
    </row>
    <row r="275" spans="1:4" x14ac:dyDescent="0.25">
      <c r="A275" s="162"/>
      <c r="B275" s="162"/>
      <c r="C275" s="162"/>
      <c r="D275" s="162"/>
    </row>
    <row r="276" spans="1:4" x14ac:dyDescent="0.25">
      <c r="A276" s="162"/>
      <c r="B276" s="162"/>
      <c r="C276" s="162"/>
      <c r="D276" s="162"/>
    </row>
    <row r="277" spans="1:4" x14ac:dyDescent="0.25">
      <c r="A277" s="162"/>
      <c r="B277" s="162"/>
      <c r="C277" s="162"/>
      <c r="D277" s="162"/>
    </row>
    <row r="278" spans="1:4" x14ac:dyDescent="0.25">
      <c r="A278" s="162"/>
      <c r="B278" s="162"/>
      <c r="C278" s="162"/>
      <c r="D278" s="162"/>
    </row>
    <row r="279" spans="1:4" x14ac:dyDescent="0.25">
      <c r="A279" s="162"/>
      <c r="B279" s="162"/>
      <c r="C279" s="162"/>
      <c r="D279" s="162"/>
    </row>
    <row r="280" spans="1:4" x14ac:dyDescent="0.25">
      <c r="A280" s="162"/>
      <c r="B280" s="162"/>
      <c r="C280" s="162"/>
      <c r="D280" s="162"/>
    </row>
    <row r="281" spans="1:4" x14ac:dyDescent="0.25">
      <c r="A281" s="162"/>
      <c r="B281" s="162"/>
      <c r="C281" s="162"/>
      <c r="D281" s="162"/>
    </row>
    <row r="282" spans="1:4" x14ac:dyDescent="0.25">
      <c r="A282" s="162"/>
      <c r="B282" s="162"/>
      <c r="C282" s="162"/>
      <c r="D282" s="162"/>
    </row>
    <row r="283" spans="1:4" x14ac:dyDescent="0.25">
      <c r="A283" s="162"/>
      <c r="B283" s="162"/>
      <c r="C283" s="162"/>
      <c r="D283" s="162"/>
    </row>
    <row r="284" spans="1:4" x14ac:dyDescent="0.25">
      <c r="A284" s="162"/>
      <c r="B284" s="162"/>
      <c r="C284" s="162"/>
      <c r="D284" s="162"/>
    </row>
    <row r="285" spans="1:4" x14ac:dyDescent="0.25">
      <c r="A285" s="162"/>
      <c r="B285" s="162"/>
      <c r="C285" s="162"/>
      <c r="D285" s="162"/>
    </row>
    <row r="286" spans="1:4" x14ac:dyDescent="0.25">
      <c r="A286" s="162"/>
      <c r="B286" s="162"/>
      <c r="C286" s="162"/>
      <c r="D286" s="162"/>
    </row>
    <row r="287" spans="1:4" x14ac:dyDescent="0.25">
      <c r="A287" s="162"/>
      <c r="B287" s="162"/>
      <c r="C287" s="162"/>
      <c r="D287" s="162"/>
    </row>
    <row r="288" spans="1:4" x14ac:dyDescent="0.25">
      <c r="A288" s="162"/>
      <c r="B288" s="162"/>
      <c r="C288" s="162"/>
      <c r="D288" s="162"/>
    </row>
    <row r="289" spans="1:4" x14ac:dyDescent="0.25">
      <c r="A289" s="162"/>
      <c r="B289" s="162"/>
      <c r="C289" s="162"/>
      <c r="D289" s="162"/>
    </row>
    <row r="290" spans="1:4" x14ac:dyDescent="0.25">
      <c r="A290" s="162"/>
      <c r="B290" s="162"/>
      <c r="C290" s="162"/>
      <c r="D290" s="162"/>
    </row>
    <row r="291" spans="1:4" x14ac:dyDescent="0.25">
      <c r="A291" s="162"/>
      <c r="B291" s="162"/>
      <c r="C291" s="162"/>
      <c r="D291" s="162"/>
    </row>
    <row r="292" spans="1:4" x14ac:dyDescent="0.25">
      <c r="A292" s="162"/>
      <c r="B292" s="162"/>
      <c r="C292" s="162"/>
      <c r="D292" s="162"/>
    </row>
    <row r="293" spans="1:4" x14ac:dyDescent="0.25">
      <c r="A293" s="162"/>
      <c r="B293" s="162"/>
      <c r="C293" s="162"/>
      <c r="D293" s="162"/>
    </row>
    <row r="294" spans="1:4" x14ac:dyDescent="0.25">
      <c r="A294" s="162"/>
      <c r="B294" s="162"/>
      <c r="C294" s="162"/>
      <c r="D294" s="162"/>
    </row>
    <row r="295" spans="1:4" x14ac:dyDescent="0.25">
      <c r="A295" s="162"/>
      <c r="B295" s="162"/>
      <c r="C295" s="162"/>
      <c r="D295" s="162"/>
    </row>
    <row r="296" spans="1:4" x14ac:dyDescent="0.25">
      <c r="A296" s="162"/>
      <c r="B296" s="162"/>
      <c r="C296" s="162"/>
      <c r="D296" s="162"/>
    </row>
    <row r="297" spans="1:4" x14ac:dyDescent="0.25">
      <c r="A297" s="162"/>
      <c r="B297" s="162"/>
      <c r="C297" s="162"/>
      <c r="D297" s="162"/>
    </row>
    <row r="298" spans="1:4" x14ac:dyDescent="0.25">
      <c r="A298" s="162"/>
      <c r="B298" s="162"/>
      <c r="C298" s="162"/>
      <c r="D298" s="162"/>
    </row>
    <row r="299" spans="1:4" x14ac:dyDescent="0.25">
      <c r="A299" s="162"/>
      <c r="B299" s="162"/>
      <c r="C299" s="162"/>
      <c r="D299" s="162"/>
    </row>
    <row r="300" spans="1:4" x14ac:dyDescent="0.25">
      <c r="A300" s="162"/>
      <c r="B300" s="162"/>
      <c r="C300" s="162"/>
      <c r="D300" s="162"/>
    </row>
    <row r="301" spans="1:4" x14ac:dyDescent="0.25">
      <c r="A301" s="162"/>
      <c r="B301" s="162"/>
      <c r="C301" s="162"/>
      <c r="D301" s="162"/>
    </row>
    <row r="302" spans="1:4" x14ac:dyDescent="0.25">
      <c r="A302" s="162"/>
      <c r="B302" s="162"/>
      <c r="C302" s="162"/>
      <c r="D302" s="162"/>
    </row>
    <row r="303" spans="1:4" x14ac:dyDescent="0.25">
      <c r="A303" s="162"/>
      <c r="B303" s="162"/>
      <c r="C303" s="162"/>
      <c r="D303" s="162"/>
    </row>
    <row r="304" spans="1:4" x14ac:dyDescent="0.25">
      <c r="A304" s="162"/>
      <c r="B304" s="162"/>
      <c r="C304" s="162"/>
      <c r="D304" s="162"/>
    </row>
    <row r="305" spans="1:4" x14ac:dyDescent="0.25">
      <c r="A305" s="162"/>
      <c r="B305" s="162"/>
      <c r="C305" s="162"/>
      <c r="D305" s="162"/>
    </row>
    <row r="306" spans="1:4" x14ac:dyDescent="0.25">
      <c r="A306" s="162"/>
      <c r="B306" s="162"/>
      <c r="C306" s="162"/>
      <c r="D306" s="162"/>
    </row>
    <row r="307" spans="1:4" x14ac:dyDescent="0.25">
      <c r="A307" s="162"/>
      <c r="B307" s="162"/>
      <c r="C307" s="162"/>
      <c r="D307" s="162"/>
    </row>
    <row r="308" spans="1:4" x14ac:dyDescent="0.25">
      <c r="A308" s="162"/>
      <c r="B308" s="162"/>
      <c r="C308" s="162"/>
      <c r="D308" s="162"/>
    </row>
    <row r="309" spans="1:4" x14ac:dyDescent="0.25">
      <c r="A309" s="162"/>
      <c r="B309" s="162"/>
      <c r="C309" s="162"/>
      <c r="D309" s="162"/>
    </row>
    <row r="310" spans="1:4" x14ac:dyDescent="0.25">
      <c r="A310" s="162"/>
      <c r="B310" s="162"/>
      <c r="C310" s="162"/>
      <c r="D310" s="162"/>
    </row>
    <row r="311" spans="1:4" x14ac:dyDescent="0.25">
      <c r="A311" s="162"/>
      <c r="B311" s="162"/>
      <c r="C311" s="162"/>
      <c r="D311" s="162"/>
    </row>
    <row r="312" spans="1:4" x14ac:dyDescent="0.25">
      <c r="A312" s="162"/>
      <c r="B312" s="162"/>
      <c r="C312" s="162"/>
      <c r="D312" s="162"/>
    </row>
    <row r="313" spans="1:4" x14ac:dyDescent="0.25">
      <c r="A313" s="162"/>
      <c r="B313" s="162"/>
      <c r="C313" s="162"/>
      <c r="D313" s="162"/>
    </row>
    <row r="314" spans="1:4" x14ac:dyDescent="0.25">
      <c r="A314" s="162"/>
      <c r="B314" s="162"/>
      <c r="C314" s="162"/>
      <c r="D314" s="162"/>
    </row>
    <row r="315" spans="1:4" x14ac:dyDescent="0.25">
      <c r="A315" s="162"/>
      <c r="B315" s="162"/>
      <c r="C315" s="162"/>
      <c r="D315" s="162"/>
    </row>
    <row r="316" spans="1:4" x14ac:dyDescent="0.25">
      <c r="A316" s="162"/>
      <c r="B316" s="162"/>
      <c r="C316" s="162"/>
      <c r="D316" s="162"/>
    </row>
    <row r="317" spans="1:4" x14ac:dyDescent="0.25">
      <c r="A317" s="162"/>
      <c r="B317" s="162"/>
      <c r="C317" s="162"/>
      <c r="D317" s="162"/>
    </row>
    <row r="318" spans="1:4" x14ac:dyDescent="0.25">
      <c r="A318" s="162"/>
      <c r="B318" s="162"/>
      <c r="C318" s="162"/>
      <c r="D318" s="162"/>
    </row>
    <row r="319" spans="1:4" x14ac:dyDescent="0.25">
      <c r="A319" s="162"/>
      <c r="B319" s="162"/>
      <c r="C319" s="162"/>
      <c r="D319" s="162"/>
    </row>
    <row r="320" spans="1:4" x14ac:dyDescent="0.25">
      <c r="A320" s="162"/>
      <c r="B320" s="162"/>
      <c r="C320" s="162"/>
      <c r="D320" s="162"/>
    </row>
    <row r="321" spans="1:4" x14ac:dyDescent="0.25">
      <c r="A321" s="162"/>
      <c r="B321" s="162"/>
      <c r="C321" s="162"/>
      <c r="D321" s="162"/>
    </row>
    <row r="322" spans="1:4" x14ac:dyDescent="0.25">
      <c r="A322" s="162"/>
      <c r="B322" s="162"/>
      <c r="C322" s="162"/>
      <c r="D322" s="162"/>
    </row>
    <row r="323" spans="1:4" x14ac:dyDescent="0.25">
      <c r="A323" s="162"/>
      <c r="B323" s="162"/>
      <c r="C323" s="162"/>
      <c r="D323" s="162"/>
    </row>
    <row r="324" spans="1:4" x14ac:dyDescent="0.25">
      <c r="A324" s="162"/>
      <c r="B324" s="162"/>
      <c r="C324" s="162"/>
      <c r="D324" s="162"/>
    </row>
    <row r="325" spans="1:4" x14ac:dyDescent="0.25">
      <c r="A325" s="162"/>
      <c r="B325" s="162"/>
      <c r="C325" s="162"/>
      <c r="D325" s="162"/>
    </row>
    <row r="326" spans="1:4" x14ac:dyDescent="0.25">
      <c r="A326" s="162"/>
      <c r="B326" s="162"/>
      <c r="C326" s="162"/>
      <c r="D326" s="162"/>
    </row>
    <row r="327" spans="1:4" x14ac:dyDescent="0.25">
      <c r="A327" s="162"/>
      <c r="B327" s="162"/>
      <c r="C327" s="162"/>
      <c r="D327" s="162"/>
    </row>
    <row r="328" spans="1:4" x14ac:dyDescent="0.25">
      <c r="A328" s="162"/>
      <c r="B328" s="162"/>
      <c r="C328" s="162"/>
      <c r="D328" s="162"/>
    </row>
    <row r="329" spans="1:4" x14ac:dyDescent="0.25">
      <c r="A329" s="162"/>
      <c r="B329" s="162"/>
      <c r="C329" s="162"/>
      <c r="D329" s="162"/>
    </row>
    <row r="330" spans="1:4" x14ac:dyDescent="0.25">
      <c r="A330" s="162"/>
      <c r="B330" s="162"/>
      <c r="C330" s="162"/>
      <c r="D330" s="162"/>
    </row>
    <row r="331" spans="1:4" x14ac:dyDescent="0.25">
      <c r="A331" s="162"/>
      <c r="B331" s="162"/>
      <c r="C331" s="162"/>
      <c r="D331" s="162"/>
    </row>
    <row r="332" spans="1:4" x14ac:dyDescent="0.25">
      <c r="A332" s="162"/>
      <c r="B332" s="162"/>
      <c r="C332" s="162"/>
      <c r="D332" s="162"/>
    </row>
    <row r="333" spans="1:4" x14ac:dyDescent="0.25">
      <c r="A333" s="162"/>
      <c r="B333" s="162"/>
      <c r="C333" s="162"/>
      <c r="D333" s="162"/>
    </row>
    <row r="334" spans="1:4" x14ac:dyDescent="0.25">
      <c r="A334" s="162"/>
      <c r="B334" s="162"/>
      <c r="C334" s="162"/>
      <c r="D334" s="162"/>
    </row>
    <row r="335" spans="1:4" x14ac:dyDescent="0.25">
      <c r="A335" s="162"/>
      <c r="B335" s="162"/>
      <c r="C335" s="162"/>
      <c r="D335" s="162"/>
    </row>
    <row r="336" spans="1:4" x14ac:dyDescent="0.25">
      <c r="A336" s="162"/>
      <c r="B336" s="162"/>
      <c r="C336" s="162"/>
      <c r="D336" s="162"/>
    </row>
    <row r="337" spans="1:4" x14ac:dyDescent="0.25">
      <c r="A337" s="162"/>
      <c r="B337" s="162"/>
      <c r="C337" s="162"/>
      <c r="D337" s="162"/>
    </row>
    <row r="338" spans="1:4" x14ac:dyDescent="0.25">
      <c r="A338" s="162"/>
      <c r="B338" s="162"/>
      <c r="C338" s="162"/>
      <c r="D338" s="162"/>
    </row>
    <row r="339" spans="1:4" x14ac:dyDescent="0.25">
      <c r="A339" s="162"/>
      <c r="B339" s="162"/>
      <c r="C339" s="162"/>
      <c r="D339" s="162"/>
    </row>
    <row r="340" spans="1:4" x14ac:dyDescent="0.25">
      <c r="A340" s="162"/>
      <c r="B340" s="162"/>
      <c r="C340" s="162"/>
      <c r="D340" s="162"/>
    </row>
    <row r="341" spans="1:4" x14ac:dyDescent="0.25">
      <c r="A341" s="162"/>
      <c r="B341" s="162"/>
      <c r="C341" s="162"/>
      <c r="D341" s="162"/>
    </row>
    <row r="342" spans="1:4" x14ac:dyDescent="0.25">
      <c r="A342" s="162"/>
      <c r="B342" s="162"/>
      <c r="C342" s="162"/>
      <c r="D342" s="162"/>
    </row>
    <row r="343" spans="1:4" x14ac:dyDescent="0.25">
      <c r="A343" s="162"/>
      <c r="B343" s="162"/>
      <c r="C343" s="162"/>
      <c r="D343" s="162"/>
    </row>
    <row r="344" spans="1:4" x14ac:dyDescent="0.25">
      <c r="A344" s="162"/>
      <c r="B344" s="162"/>
      <c r="C344" s="162"/>
      <c r="D344" s="162"/>
    </row>
    <row r="345" spans="1:4" x14ac:dyDescent="0.25">
      <c r="A345" s="162"/>
      <c r="B345" s="162"/>
      <c r="C345" s="162"/>
      <c r="D345" s="162"/>
    </row>
    <row r="346" spans="1:4" x14ac:dyDescent="0.25">
      <c r="A346" s="162"/>
      <c r="B346" s="162"/>
      <c r="C346" s="162"/>
      <c r="D346" s="162"/>
    </row>
    <row r="347" spans="1:4" x14ac:dyDescent="0.25">
      <c r="A347" s="162"/>
      <c r="B347" s="162"/>
      <c r="C347" s="162"/>
      <c r="D347" s="162"/>
    </row>
    <row r="348" spans="1:4" x14ac:dyDescent="0.25">
      <c r="A348" s="162"/>
      <c r="B348" s="162"/>
      <c r="C348" s="162"/>
      <c r="D348" s="162"/>
    </row>
    <row r="349" spans="1:4" x14ac:dyDescent="0.25">
      <c r="A349" s="162"/>
      <c r="B349" s="162"/>
      <c r="C349" s="162"/>
      <c r="D349" s="162"/>
    </row>
    <row r="350" spans="1:4" x14ac:dyDescent="0.25">
      <c r="A350" s="162"/>
      <c r="B350" s="162"/>
      <c r="C350" s="162"/>
      <c r="D350" s="162"/>
    </row>
    <row r="351" spans="1:4" x14ac:dyDescent="0.25">
      <c r="A351" s="162"/>
      <c r="B351" s="162"/>
      <c r="C351" s="162"/>
      <c r="D351" s="162"/>
    </row>
    <row r="352" spans="1:4" x14ac:dyDescent="0.25">
      <c r="A352" s="162"/>
      <c r="B352" s="162"/>
      <c r="C352" s="162"/>
      <c r="D352" s="162"/>
    </row>
    <row r="353" spans="1:4" x14ac:dyDescent="0.25">
      <c r="A353" s="162"/>
      <c r="B353" s="162"/>
      <c r="C353" s="162"/>
      <c r="D353" s="162"/>
    </row>
    <row r="354" spans="1:4" x14ac:dyDescent="0.25">
      <c r="A354" s="162"/>
      <c r="B354" s="162"/>
      <c r="C354" s="162"/>
      <c r="D354" s="162"/>
    </row>
    <row r="355" spans="1:4" x14ac:dyDescent="0.25">
      <c r="A355" s="162"/>
      <c r="B355" s="162"/>
      <c r="C355" s="162"/>
      <c r="D355" s="162"/>
    </row>
    <row r="356" spans="1:4" x14ac:dyDescent="0.25">
      <c r="A356" s="162"/>
      <c r="B356" s="162"/>
      <c r="C356" s="162"/>
      <c r="D356" s="162"/>
    </row>
    <row r="357" spans="1:4" x14ac:dyDescent="0.25">
      <c r="A357" s="162"/>
      <c r="B357" s="162"/>
      <c r="C357" s="162"/>
      <c r="D357" s="162"/>
    </row>
    <row r="358" spans="1:4" x14ac:dyDescent="0.25">
      <c r="A358" s="162"/>
      <c r="B358" s="162"/>
      <c r="C358" s="162"/>
      <c r="D358" s="162"/>
    </row>
    <row r="359" spans="1:4" x14ac:dyDescent="0.25">
      <c r="A359" s="162"/>
      <c r="B359" s="162"/>
      <c r="C359" s="162"/>
      <c r="D359" s="162"/>
    </row>
    <row r="360" spans="1:4" x14ac:dyDescent="0.25">
      <c r="A360" s="162"/>
      <c r="B360" s="162"/>
      <c r="C360" s="162"/>
      <c r="D360" s="162"/>
    </row>
    <row r="361" spans="1:4" x14ac:dyDescent="0.25">
      <c r="A361" s="162"/>
      <c r="B361" s="162"/>
      <c r="C361" s="162"/>
      <c r="D361" s="162"/>
    </row>
    <row r="362" spans="1:4" x14ac:dyDescent="0.25">
      <c r="A362" s="162"/>
      <c r="B362" s="162"/>
      <c r="C362" s="162"/>
      <c r="D362" s="162"/>
    </row>
    <row r="363" spans="1:4" x14ac:dyDescent="0.25">
      <c r="A363" s="162"/>
      <c r="B363" s="162"/>
      <c r="C363" s="162"/>
      <c r="D363" s="162"/>
    </row>
    <row r="364" spans="1:4" x14ac:dyDescent="0.25">
      <c r="A364" s="162"/>
      <c r="B364" s="162"/>
      <c r="C364" s="162"/>
      <c r="D364" s="162"/>
    </row>
    <row r="365" spans="1:4" x14ac:dyDescent="0.25">
      <c r="A365" s="162"/>
      <c r="B365" s="162"/>
      <c r="C365" s="162"/>
      <c r="D365" s="162"/>
    </row>
    <row r="366" spans="1:4" x14ac:dyDescent="0.25">
      <c r="A366" s="162"/>
      <c r="B366" s="162"/>
      <c r="C366" s="162"/>
      <c r="D366" s="162"/>
    </row>
    <row r="367" spans="1:4" x14ac:dyDescent="0.25">
      <c r="A367" s="162"/>
      <c r="B367" s="162"/>
      <c r="C367" s="162"/>
      <c r="D367" s="162"/>
    </row>
    <row r="368" spans="1:4" x14ac:dyDescent="0.25">
      <c r="A368" s="162"/>
      <c r="B368" s="162"/>
      <c r="C368" s="162"/>
      <c r="D368" s="162"/>
    </row>
    <row r="369" spans="1:4" x14ac:dyDescent="0.25">
      <c r="A369" s="162"/>
      <c r="B369" s="162"/>
      <c r="C369" s="162"/>
      <c r="D369" s="162"/>
    </row>
    <row r="370" spans="1:4" x14ac:dyDescent="0.25">
      <c r="A370" s="162"/>
      <c r="B370" s="162"/>
      <c r="C370" s="162"/>
      <c r="D370" s="162"/>
    </row>
    <row r="371" spans="1:4" x14ac:dyDescent="0.25">
      <c r="A371" s="162"/>
      <c r="B371" s="162"/>
      <c r="C371" s="162"/>
      <c r="D371" s="162"/>
    </row>
    <row r="372" spans="1:4" x14ac:dyDescent="0.25">
      <c r="A372" s="162"/>
      <c r="B372" s="162"/>
      <c r="C372" s="162"/>
      <c r="D372" s="162"/>
    </row>
    <row r="373" spans="1:4" x14ac:dyDescent="0.25">
      <c r="A373" s="162"/>
      <c r="B373" s="162"/>
      <c r="C373" s="162"/>
      <c r="D373" s="162"/>
    </row>
    <row r="374" spans="1:4" x14ac:dyDescent="0.25">
      <c r="A374" s="162"/>
      <c r="B374" s="162"/>
      <c r="C374" s="162"/>
      <c r="D374" s="162"/>
    </row>
    <row r="375" spans="1:4" x14ac:dyDescent="0.25">
      <c r="A375" s="162"/>
      <c r="B375" s="162"/>
      <c r="C375" s="162"/>
      <c r="D375" s="162"/>
    </row>
    <row r="376" spans="1:4" x14ac:dyDescent="0.25">
      <c r="A376" s="162"/>
      <c r="B376" s="162"/>
      <c r="C376" s="162"/>
      <c r="D376" s="162"/>
    </row>
    <row r="377" spans="1:4" x14ac:dyDescent="0.25">
      <c r="A377" s="162"/>
      <c r="B377" s="162"/>
      <c r="C377" s="162"/>
      <c r="D377" s="162"/>
    </row>
    <row r="378" spans="1:4" x14ac:dyDescent="0.25">
      <c r="A378" s="162"/>
      <c r="B378" s="162"/>
      <c r="C378" s="162"/>
      <c r="D378" s="162"/>
    </row>
    <row r="379" spans="1:4" x14ac:dyDescent="0.25">
      <c r="A379" s="162"/>
      <c r="B379" s="162"/>
      <c r="C379" s="162"/>
      <c r="D379" s="162"/>
    </row>
    <row r="380" spans="1:4" x14ac:dyDescent="0.25">
      <c r="A380" s="162"/>
      <c r="B380" s="162"/>
      <c r="C380" s="162"/>
      <c r="D380" s="162"/>
    </row>
    <row r="381" spans="1:4" x14ac:dyDescent="0.25">
      <c r="A381" s="162"/>
      <c r="B381" s="162"/>
      <c r="C381" s="162"/>
      <c r="D381" s="162"/>
    </row>
    <row r="382" spans="1:4" x14ac:dyDescent="0.25">
      <c r="A382" s="162"/>
      <c r="B382" s="162"/>
      <c r="C382" s="162"/>
      <c r="D382" s="162"/>
    </row>
    <row r="383" spans="1:4" x14ac:dyDescent="0.25">
      <c r="A383" s="162"/>
      <c r="B383" s="162"/>
      <c r="C383" s="162"/>
      <c r="D383" s="162"/>
    </row>
    <row r="384" spans="1:4" x14ac:dyDescent="0.25">
      <c r="A384" s="162"/>
      <c r="B384" s="162"/>
      <c r="C384" s="162"/>
      <c r="D384" s="162"/>
    </row>
    <row r="385" spans="1:4" x14ac:dyDescent="0.25">
      <c r="A385" s="162"/>
      <c r="B385" s="162"/>
      <c r="C385" s="162"/>
      <c r="D385" s="162"/>
    </row>
    <row r="386" spans="1:4" x14ac:dyDescent="0.25">
      <c r="A386" s="162"/>
      <c r="B386" s="162"/>
      <c r="C386" s="162"/>
      <c r="D386" s="162"/>
    </row>
    <row r="387" spans="1:4" x14ac:dyDescent="0.25">
      <c r="A387" s="162"/>
      <c r="B387" s="162"/>
      <c r="C387" s="162"/>
      <c r="D387" s="162"/>
    </row>
    <row r="388" spans="1:4" x14ac:dyDescent="0.25">
      <c r="A388" s="162"/>
      <c r="B388" s="162"/>
      <c r="C388" s="162"/>
      <c r="D388" s="162"/>
    </row>
    <row r="389" spans="1:4" x14ac:dyDescent="0.25">
      <c r="A389" s="162"/>
      <c r="B389" s="162"/>
      <c r="C389" s="162"/>
      <c r="D389" s="162"/>
    </row>
    <row r="390" spans="1:4" x14ac:dyDescent="0.25">
      <c r="A390" s="162"/>
      <c r="B390" s="162"/>
      <c r="C390" s="162"/>
      <c r="D390" s="162"/>
    </row>
    <row r="391" spans="1:4" x14ac:dyDescent="0.25">
      <c r="A391" s="162"/>
      <c r="B391" s="162"/>
      <c r="C391" s="162"/>
      <c r="D391" s="162"/>
    </row>
    <row r="392" spans="1:4" x14ac:dyDescent="0.25">
      <c r="A392" s="162"/>
      <c r="B392" s="162"/>
      <c r="C392" s="162"/>
      <c r="D392" s="162"/>
    </row>
    <row r="393" spans="1:4" x14ac:dyDescent="0.25">
      <c r="A393" s="162"/>
      <c r="B393" s="162"/>
      <c r="C393" s="162"/>
      <c r="D393" s="162"/>
    </row>
    <row r="394" spans="1:4" x14ac:dyDescent="0.25">
      <c r="A394" s="162"/>
      <c r="B394" s="162"/>
      <c r="C394" s="162"/>
      <c r="D394" s="162"/>
    </row>
    <row r="395" spans="1:4" x14ac:dyDescent="0.25">
      <c r="A395" s="162"/>
      <c r="B395" s="162"/>
      <c r="C395" s="162"/>
      <c r="D395" s="162"/>
    </row>
    <row r="396" spans="1:4" x14ac:dyDescent="0.25">
      <c r="A396" s="162"/>
      <c r="B396" s="162"/>
      <c r="C396" s="162"/>
      <c r="D396" s="162"/>
    </row>
    <row r="397" spans="1:4" x14ac:dyDescent="0.25">
      <c r="A397" s="162"/>
      <c r="B397" s="162"/>
      <c r="C397" s="162"/>
      <c r="D397" s="162"/>
    </row>
    <row r="398" spans="1:4" x14ac:dyDescent="0.25">
      <c r="A398" s="162"/>
      <c r="B398" s="162"/>
      <c r="C398" s="162"/>
      <c r="D398" s="162"/>
    </row>
    <row r="399" spans="1:4" x14ac:dyDescent="0.25">
      <c r="A399" s="162"/>
      <c r="B399" s="162"/>
      <c r="C399" s="162"/>
      <c r="D399" s="162"/>
    </row>
    <row r="400" spans="1:4" x14ac:dyDescent="0.25">
      <c r="A400" s="162"/>
      <c r="B400" s="162"/>
      <c r="C400" s="162"/>
      <c r="D400" s="162"/>
    </row>
    <row r="401" spans="1:4" x14ac:dyDescent="0.25">
      <c r="A401" s="162"/>
      <c r="B401" s="162"/>
      <c r="C401" s="162"/>
      <c r="D401" s="162"/>
    </row>
    <row r="402" spans="1:4" x14ac:dyDescent="0.25">
      <c r="A402" s="162"/>
      <c r="B402" s="162"/>
      <c r="C402" s="162"/>
      <c r="D402" s="162"/>
    </row>
    <row r="403" spans="1:4" x14ac:dyDescent="0.25">
      <c r="A403" s="162"/>
      <c r="B403" s="162"/>
      <c r="C403" s="162"/>
      <c r="D403" s="162"/>
    </row>
    <row r="404" spans="1:4" x14ac:dyDescent="0.25">
      <c r="A404" s="162"/>
      <c r="B404" s="162"/>
      <c r="C404" s="162"/>
      <c r="D404" s="162"/>
    </row>
    <row r="405" spans="1:4" x14ac:dyDescent="0.25">
      <c r="A405" s="162"/>
      <c r="B405" s="162"/>
      <c r="C405" s="162"/>
      <c r="D405" s="162"/>
    </row>
    <row r="406" spans="1:4" x14ac:dyDescent="0.25">
      <c r="A406" s="162"/>
      <c r="B406" s="162"/>
      <c r="C406" s="162"/>
      <c r="D406" s="162"/>
    </row>
    <row r="407" spans="1:4" x14ac:dyDescent="0.25">
      <c r="A407" s="162"/>
      <c r="B407" s="162"/>
      <c r="C407" s="162"/>
      <c r="D407" s="162"/>
    </row>
    <row r="408" spans="1:4" x14ac:dyDescent="0.25">
      <c r="A408" s="162"/>
      <c r="B408" s="162"/>
      <c r="C408" s="162"/>
      <c r="D408" s="162"/>
    </row>
    <row r="409" spans="1:4" x14ac:dyDescent="0.25">
      <c r="A409" s="162"/>
      <c r="B409" s="162"/>
      <c r="C409" s="162"/>
      <c r="D409" s="162"/>
    </row>
    <row r="410" spans="1:4" x14ac:dyDescent="0.25">
      <c r="A410" s="162"/>
      <c r="B410" s="162"/>
      <c r="C410" s="162"/>
      <c r="D410" s="162"/>
    </row>
    <row r="411" spans="1:4" x14ac:dyDescent="0.25">
      <c r="A411" s="162"/>
      <c r="B411" s="162"/>
      <c r="C411" s="162"/>
      <c r="D411" s="162"/>
    </row>
    <row r="412" spans="1:4" x14ac:dyDescent="0.25">
      <c r="A412" s="162"/>
      <c r="B412" s="162"/>
      <c r="C412" s="162"/>
      <c r="D412" s="162"/>
    </row>
    <row r="413" spans="1:4" x14ac:dyDescent="0.25">
      <c r="A413" s="162"/>
      <c r="B413" s="162"/>
      <c r="C413" s="162"/>
      <c r="D413" s="162"/>
    </row>
    <row r="414" spans="1:4" x14ac:dyDescent="0.25">
      <c r="A414" s="162"/>
      <c r="B414" s="162"/>
      <c r="C414" s="162"/>
      <c r="D414" s="162"/>
    </row>
    <row r="415" spans="1:4" x14ac:dyDescent="0.25">
      <c r="A415" s="162"/>
      <c r="B415" s="162"/>
      <c r="C415" s="162"/>
      <c r="D415" s="162"/>
    </row>
    <row r="416" spans="1:4" x14ac:dyDescent="0.25">
      <c r="A416" s="162"/>
      <c r="B416" s="162"/>
      <c r="C416" s="162"/>
      <c r="D416" s="162"/>
    </row>
    <row r="417" spans="1:4" x14ac:dyDescent="0.25">
      <c r="A417" s="162"/>
      <c r="B417" s="162"/>
      <c r="C417" s="162"/>
      <c r="D417" s="162"/>
    </row>
    <row r="418" spans="1:4" x14ac:dyDescent="0.25">
      <c r="A418" s="162"/>
      <c r="B418" s="162"/>
      <c r="C418" s="162"/>
      <c r="D418" s="162"/>
    </row>
    <row r="419" spans="1:4" x14ac:dyDescent="0.25">
      <c r="A419" s="162"/>
      <c r="B419" s="162"/>
      <c r="C419" s="162"/>
      <c r="D419" s="162"/>
    </row>
    <row r="420" spans="1:4" x14ac:dyDescent="0.25">
      <c r="A420" s="162"/>
      <c r="B420" s="162"/>
      <c r="C420" s="162"/>
      <c r="D420" s="162"/>
    </row>
    <row r="421" spans="1:4" x14ac:dyDescent="0.25">
      <c r="A421" s="162"/>
      <c r="B421" s="162"/>
      <c r="C421" s="162"/>
      <c r="D421" s="162"/>
    </row>
    <row r="422" spans="1:4" x14ac:dyDescent="0.25">
      <c r="A422" s="162"/>
      <c r="B422" s="162"/>
      <c r="C422" s="162"/>
      <c r="D422" s="162"/>
    </row>
    <row r="423" spans="1:4" x14ac:dyDescent="0.25">
      <c r="A423" s="162"/>
      <c r="B423" s="162"/>
      <c r="C423" s="162"/>
      <c r="D423" s="162"/>
    </row>
    <row r="424" spans="1:4" x14ac:dyDescent="0.25">
      <c r="A424" s="162"/>
      <c r="B424" s="162"/>
      <c r="C424" s="162"/>
      <c r="D424" s="162"/>
    </row>
    <row r="425" spans="1:4" x14ac:dyDescent="0.25">
      <c r="A425" s="162"/>
      <c r="B425" s="162"/>
      <c r="C425" s="162"/>
      <c r="D425" s="162"/>
    </row>
    <row r="426" spans="1:4" x14ac:dyDescent="0.25">
      <c r="A426" s="162"/>
      <c r="B426" s="162"/>
      <c r="C426" s="162"/>
      <c r="D426" s="162"/>
    </row>
    <row r="427" spans="1:4" x14ac:dyDescent="0.25">
      <c r="A427" s="162"/>
      <c r="B427" s="162"/>
      <c r="C427" s="162"/>
      <c r="D427" s="162"/>
    </row>
    <row r="428" spans="1:4" x14ac:dyDescent="0.25">
      <c r="A428" s="162"/>
      <c r="B428" s="162"/>
      <c r="C428" s="162"/>
      <c r="D428" s="162"/>
    </row>
    <row r="429" spans="1:4" x14ac:dyDescent="0.25">
      <c r="A429" s="162"/>
      <c r="B429" s="162"/>
      <c r="C429" s="162"/>
      <c r="D429" s="162"/>
    </row>
    <row r="430" spans="1:4" x14ac:dyDescent="0.25">
      <c r="A430" s="162"/>
      <c r="B430" s="162"/>
      <c r="C430" s="162"/>
      <c r="D430" s="162"/>
    </row>
    <row r="431" spans="1:4" x14ac:dyDescent="0.25">
      <c r="A431" s="162"/>
      <c r="B431" s="162"/>
      <c r="C431" s="162"/>
      <c r="D431" s="162"/>
    </row>
    <row r="432" spans="1:4" x14ac:dyDescent="0.25">
      <c r="A432" s="162"/>
      <c r="B432" s="162"/>
      <c r="C432" s="162"/>
      <c r="D432" s="162"/>
    </row>
    <row r="433" spans="1:4" x14ac:dyDescent="0.25">
      <c r="A433" s="162"/>
      <c r="B433" s="162"/>
      <c r="C433" s="162"/>
      <c r="D433" s="162"/>
    </row>
    <row r="434" spans="1:4" x14ac:dyDescent="0.25">
      <c r="A434" s="162"/>
      <c r="B434" s="162"/>
      <c r="C434" s="162"/>
      <c r="D434" s="162"/>
    </row>
    <row r="435" spans="1:4" x14ac:dyDescent="0.25">
      <c r="A435" s="162"/>
      <c r="B435" s="162"/>
      <c r="C435" s="162"/>
      <c r="D435" s="162"/>
    </row>
    <row r="436" spans="1:4" x14ac:dyDescent="0.25">
      <c r="A436" s="162"/>
      <c r="B436" s="162"/>
      <c r="C436" s="162"/>
      <c r="D436" s="162"/>
    </row>
    <row r="437" spans="1:4" x14ac:dyDescent="0.25">
      <c r="A437" s="162"/>
      <c r="B437" s="162"/>
      <c r="C437" s="162"/>
      <c r="D437" s="162"/>
    </row>
    <row r="438" spans="1:4" x14ac:dyDescent="0.25">
      <c r="A438" s="162"/>
      <c r="B438" s="162"/>
      <c r="C438" s="162"/>
      <c r="D438" s="162"/>
    </row>
    <row r="439" spans="1:4" x14ac:dyDescent="0.25">
      <c r="A439" s="162"/>
      <c r="B439" s="162"/>
      <c r="C439" s="162"/>
      <c r="D439" s="162"/>
    </row>
    <row r="440" spans="1:4" x14ac:dyDescent="0.25">
      <c r="A440" s="162"/>
      <c r="B440" s="162"/>
      <c r="C440" s="162"/>
      <c r="D440" s="162"/>
    </row>
    <row r="441" spans="1:4" x14ac:dyDescent="0.25">
      <c r="A441" s="162"/>
      <c r="B441" s="162"/>
      <c r="C441" s="162"/>
      <c r="D441" s="162"/>
    </row>
    <row r="442" spans="1:4" x14ac:dyDescent="0.25">
      <c r="A442" s="162"/>
      <c r="B442" s="162"/>
      <c r="C442" s="162"/>
      <c r="D442" s="162"/>
    </row>
    <row r="443" spans="1:4" x14ac:dyDescent="0.25">
      <c r="A443" s="162"/>
      <c r="B443" s="162"/>
      <c r="C443" s="162"/>
      <c r="D443" s="162"/>
    </row>
    <row r="444" spans="1:4" x14ac:dyDescent="0.25">
      <c r="A444" s="162"/>
      <c r="B444" s="162"/>
      <c r="C444" s="162"/>
      <c r="D444" s="162"/>
    </row>
    <row r="445" spans="1:4" x14ac:dyDescent="0.25">
      <c r="A445" s="162"/>
      <c r="B445" s="162"/>
      <c r="C445" s="162"/>
      <c r="D445" s="162"/>
    </row>
    <row r="446" spans="1:4" x14ac:dyDescent="0.25">
      <c r="A446" s="162"/>
      <c r="B446" s="162"/>
      <c r="C446" s="162"/>
      <c r="D446" s="162"/>
    </row>
    <row r="447" spans="1:4" x14ac:dyDescent="0.25">
      <c r="A447" s="162"/>
      <c r="B447" s="162"/>
      <c r="C447" s="162"/>
      <c r="D447" s="162"/>
    </row>
    <row r="448" spans="1:4" x14ac:dyDescent="0.25">
      <c r="A448" s="162"/>
      <c r="B448" s="162"/>
      <c r="C448" s="162"/>
      <c r="D448" s="162"/>
    </row>
    <row r="449" spans="1:4" x14ac:dyDescent="0.25">
      <c r="A449" s="162"/>
      <c r="B449" s="162"/>
      <c r="C449" s="162"/>
      <c r="D449" s="162"/>
    </row>
    <row r="450" spans="1:4" x14ac:dyDescent="0.25">
      <c r="A450" s="162"/>
      <c r="B450" s="162"/>
      <c r="C450" s="162"/>
      <c r="D450" s="162"/>
    </row>
    <row r="451" spans="1:4" x14ac:dyDescent="0.25">
      <c r="A451" s="162"/>
      <c r="B451" s="162"/>
      <c r="C451" s="162"/>
      <c r="D451" s="162"/>
    </row>
    <row r="452" spans="1:4" x14ac:dyDescent="0.25">
      <c r="A452" s="162"/>
      <c r="B452" s="162"/>
      <c r="C452" s="162"/>
      <c r="D452" s="162"/>
    </row>
    <row r="453" spans="1:4" x14ac:dyDescent="0.25">
      <c r="A453" s="162"/>
      <c r="B453" s="162"/>
      <c r="C453" s="162"/>
      <c r="D453" s="162"/>
    </row>
    <row r="454" spans="1:4" x14ac:dyDescent="0.25">
      <c r="A454" s="162"/>
      <c r="B454" s="162"/>
      <c r="C454" s="162"/>
      <c r="D454" s="162"/>
    </row>
    <row r="455" spans="1:4" x14ac:dyDescent="0.25">
      <c r="A455" s="162"/>
      <c r="B455" s="162"/>
      <c r="C455" s="162"/>
      <c r="D455" s="162"/>
    </row>
    <row r="456" spans="1:4" x14ac:dyDescent="0.25">
      <c r="A456" s="162"/>
      <c r="B456" s="162"/>
      <c r="C456" s="162"/>
      <c r="D456" s="162"/>
    </row>
    <row r="457" spans="1:4" x14ac:dyDescent="0.25">
      <c r="A457" s="162"/>
      <c r="B457" s="162"/>
      <c r="C457" s="162"/>
      <c r="D457" s="162"/>
    </row>
    <row r="458" spans="1:4" x14ac:dyDescent="0.25">
      <c r="A458" s="162"/>
      <c r="B458" s="162"/>
      <c r="C458" s="162"/>
      <c r="D458" s="162"/>
    </row>
    <row r="459" spans="1:4" x14ac:dyDescent="0.25">
      <c r="A459" s="162"/>
      <c r="B459" s="162"/>
      <c r="C459" s="162"/>
      <c r="D459" s="162"/>
    </row>
    <row r="460" spans="1:4" x14ac:dyDescent="0.25">
      <c r="A460" s="162"/>
      <c r="B460" s="162"/>
      <c r="C460" s="162"/>
      <c r="D460" s="162"/>
    </row>
    <row r="461" spans="1:4" x14ac:dyDescent="0.25">
      <c r="A461" s="162"/>
      <c r="B461" s="162"/>
      <c r="C461" s="162"/>
      <c r="D461" s="162"/>
    </row>
    <row r="462" spans="1:4" x14ac:dyDescent="0.25">
      <c r="A462" s="162"/>
      <c r="B462" s="162"/>
      <c r="C462" s="162"/>
      <c r="D462" s="162"/>
    </row>
    <row r="463" spans="1:4" x14ac:dyDescent="0.25">
      <c r="A463" s="162"/>
      <c r="B463" s="162"/>
      <c r="C463" s="162"/>
      <c r="D463" s="162"/>
    </row>
    <row r="464" spans="1:4" x14ac:dyDescent="0.25">
      <c r="A464" s="162"/>
      <c r="B464" s="162"/>
      <c r="C464" s="162"/>
      <c r="D464" s="162"/>
    </row>
    <row r="465" spans="1:4" x14ac:dyDescent="0.25">
      <c r="A465" s="162"/>
      <c r="B465" s="162"/>
      <c r="C465" s="162"/>
      <c r="D465" s="162"/>
    </row>
    <row r="466" spans="1:4" x14ac:dyDescent="0.25">
      <c r="A466" s="162"/>
      <c r="B466" s="162"/>
      <c r="C466" s="162"/>
      <c r="D466" s="162"/>
    </row>
    <row r="467" spans="1:4" x14ac:dyDescent="0.25">
      <c r="A467" s="162"/>
      <c r="B467" s="162"/>
      <c r="C467" s="162"/>
      <c r="D467" s="162"/>
    </row>
    <row r="468" spans="1:4" x14ac:dyDescent="0.25">
      <c r="A468" s="162"/>
      <c r="B468" s="162"/>
      <c r="C468" s="162"/>
      <c r="D468" s="162"/>
    </row>
    <row r="469" spans="1:4" x14ac:dyDescent="0.25">
      <c r="A469" s="162"/>
      <c r="B469" s="162"/>
      <c r="C469" s="162"/>
      <c r="D469" s="162"/>
    </row>
    <row r="470" spans="1:4" x14ac:dyDescent="0.25">
      <c r="A470" s="162"/>
      <c r="B470" s="162"/>
      <c r="C470" s="162"/>
      <c r="D470" s="162"/>
    </row>
    <row r="471" spans="1:4" x14ac:dyDescent="0.25">
      <c r="A471" s="162"/>
      <c r="B471" s="162"/>
      <c r="C471" s="162"/>
      <c r="D471" s="162"/>
    </row>
    <row r="472" spans="1:4" x14ac:dyDescent="0.25">
      <c r="A472" s="162"/>
      <c r="B472" s="162"/>
      <c r="C472" s="162"/>
      <c r="D472" s="162"/>
    </row>
    <row r="473" spans="1:4" x14ac:dyDescent="0.25">
      <c r="A473" s="162"/>
      <c r="B473" s="162"/>
      <c r="C473" s="162"/>
      <c r="D473" s="162"/>
    </row>
    <row r="474" spans="1:4" x14ac:dyDescent="0.25">
      <c r="A474" s="162"/>
      <c r="B474" s="162"/>
      <c r="C474" s="162"/>
      <c r="D474" s="162"/>
    </row>
    <row r="475" spans="1:4" x14ac:dyDescent="0.25">
      <c r="A475" s="162"/>
      <c r="B475" s="162"/>
      <c r="C475" s="162"/>
      <c r="D475" s="162"/>
    </row>
    <row r="476" spans="1:4" x14ac:dyDescent="0.25">
      <c r="A476" s="162"/>
      <c r="B476" s="162"/>
      <c r="C476" s="162"/>
      <c r="D476" s="162"/>
    </row>
    <row r="477" spans="1:4" x14ac:dyDescent="0.25">
      <c r="A477" s="162"/>
      <c r="B477" s="162"/>
      <c r="C477" s="162"/>
      <c r="D477" s="162"/>
    </row>
    <row r="478" spans="1:4" x14ac:dyDescent="0.25">
      <c r="A478" s="162"/>
      <c r="B478" s="162"/>
      <c r="C478" s="162"/>
      <c r="D478" s="162"/>
    </row>
    <row r="479" spans="1:4" x14ac:dyDescent="0.25">
      <c r="A479" s="162"/>
      <c r="B479" s="162"/>
      <c r="C479" s="162"/>
      <c r="D479" s="162"/>
    </row>
    <row r="480" spans="1:4" x14ac:dyDescent="0.25">
      <c r="A480" s="162"/>
      <c r="B480" s="162"/>
      <c r="C480" s="162"/>
      <c r="D480" s="162"/>
    </row>
    <row r="481" spans="1:4" x14ac:dyDescent="0.25">
      <c r="A481" s="162"/>
      <c r="B481" s="162"/>
      <c r="C481" s="162"/>
      <c r="D481" s="162"/>
    </row>
    <row r="482" spans="1:4" x14ac:dyDescent="0.25">
      <c r="A482" s="162"/>
      <c r="B482" s="162"/>
      <c r="C482" s="162"/>
      <c r="D482" s="162"/>
    </row>
    <row r="483" spans="1:4" x14ac:dyDescent="0.25">
      <c r="A483" s="162"/>
      <c r="B483" s="162"/>
      <c r="C483" s="162"/>
      <c r="D483" s="162"/>
    </row>
    <row r="484" spans="1:4" x14ac:dyDescent="0.25">
      <c r="A484" s="162"/>
      <c r="B484" s="162"/>
      <c r="C484" s="162"/>
      <c r="D484" s="162"/>
    </row>
    <row r="485" spans="1:4" x14ac:dyDescent="0.25">
      <c r="A485" s="162"/>
      <c r="B485" s="162"/>
      <c r="C485" s="162"/>
      <c r="D485" s="162"/>
    </row>
    <row r="486" spans="1:4" x14ac:dyDescent="0.25">
      <c r="A486" s="162"/>
      <c r="B486" s="162"/>
      <c r="C486" s="162"/>
      <c r="D486" s="162"/>
    </row>
    <row r="487" spans="1:4" x14ac:dyDescent="0.25">
      <c r="A487" s="162"/>
      <c r="B487" s="162"/>
      <c r="C487" s="162"/>
      <c r="D487" s="162"/>
    </row>
    <row r="488" spans="1:4" x14ac:dyDescent="0.25">
      <c r="A488" s="162"/>
      <c r="B488" s="162"/>
      <c r="C488" s="162"/>
      <c r="D488" s="162"/>
    </row>
    <row r="489" spans="1:4" x14ac:dyDescent="0.25">
      <c r="A489" s="162"/>
      <c r="B489" s="162"/>
      <c r="C489" s="162"/>
      <c r="D489" s="162"/>
    </row>
    <row r="490" spans="1:4" x14ac:dyDescent="0.25">
      <c r="A490" s="162"/>
      <c r="B490" s="162"/>
      <c r="C490" s="162"/>
      <c r="D490" s="162"/>
    </row>
    <row r="491" spans="1:4" x14ac:dyDescent="0.25">
      <c r="A491" s="162"/>
      <c r="B491" s="162"/>
      <c r="C491" s="162"/>
      <c r="D491" s="162"/>
    </row>
    <row r="492" spans="1:4" x14ac:dyDescent="0.25">
      <c r="A492" s="162"/>
      <c r="B492" s="162"/>
      <c r="C492" s="162"/>
      <c r="D492" s="162"/>
    </row>
    <row r="493" spans="1:4" x14ac:dyDescent="0.25">
      <c r="A493" s="162"/>
      <c r="B493" s="162"/>
      <c r="C493" s="162"/>
      <c r="D493" s="162"/>
    </row>
    <row r="494" spans="1:4" x14ac:dyDescent="0.25">
      <c r="A494" s="162"/>
      <c r="B494" s="162"/>
      <c r="C494" s="162"/>
      <c r="D494" s="162"/>
    </row>
    <row r="495" spans="1:4" x14ac:dyDescent="0.25">
      <c r="A495" s="162"/>
      <c r="B495" s="162"/>
      <c r="C495" s="162"/>
      <c r="D495" s="162"/>
    </row>
    <row r="496" spans="1:4" x14ac:dyDescent="0.25">
      <c r="A496" s="162"/>
      <c r="B496" s="162"/>
      <c r="C496" s="162"/>
      <c r="D496" s="162"/>
    </row>
    <row r="497" spans="1:4" x14ac:dyDescent="0.25">
      <c r="A497" s="162"/>
      <c r="B497" s="162"/>
      <c r="C497" s="162"/>
      <c r="D497" s="162"/>
    </row>
    <row r="498" spans="1:4" x14ac:dyDescent="0.25">
      <c r="A498" s="162"/>
      <c r="B498" s="162"/>
      <c r="C498" s="162"/>
      <c r="D498" s="162"/>
    </row>
    <row r="499" spans="1:4" x14ac:dyDescent="0.25">
      <c r="A499" s="162"/>
      <c r="B499" s="162"/>
      <c r="C499" s="162"/>
      <c r="D499" s="162"/>
    </row>
    <row r="500" spans="1:4" x14ac:dyDescent="0.25">
      <c r="A500" s="162"/>
      <c r="B500" s="162"/>
      <c r="C500" s="162"/>
      <c r="D500" s="162"/>
    </row>
    <row r="501" spans="1:4" x14ac:dyDescent="0.25">
      <c r="A501" s="162"/>
      <c r="B501" s="162"/>
      <c r="C501" s="162"/>
      <c r="D501" s="162"/>
    </row>
    <row r="502" spans="1:4" x14ac:dyDescent="0.25">
      <c r="A502" s="162"/>
      <c r="B502" s="162"/>
      <c r="C502" s="162"/>
      <c r="D502" s="162"/>
    </row>
    <row r="503" spans="1:4" x14ac:dyDescent="0.25">
      <c r="A503" s="162"/>
      <c r="B503" s="162"/>
      <c r="C503" s="162"/>
      <c r="D503" s="162"/>
    </row>
    <row r="504" spans="1:4" x14ac:dyDescent="0.25">
      <c r="A504" s="162"/>
      <c r="B504" s="162"/>
      <c r="C504" s="162"/>
      <c r="D504" s="162"/>
    </row>
    <row r="505" spans="1:4" x14ac:dyDescent="0.25">
      <c r="A505" s="162"/>
      <c r="B505" s="162"/>
      <c r="C505" s="162"/>
      <c r="D505" s="162"/>
    </row>
    <row r="506" spans="1:4" x14ac:dyDescent="0.25">
      <c r="A506" s="162"/>
      <c r="B506" s="162"/>
      <c r="C506" s="162"/>
      <c r="D506" s="162"/>
    </row>
    <row r="507" spans="1:4" x14ac:dyDescent="0.25">
      <c r="A507" s="162"/>
      <c r="B507" s="162"/>
      <c r="C507" s="162"/>
      <c r="D507" s="162"/>
    </row>
    <row r="508" spans="1:4" x14ac:dyDescent="0.25">
      <c r="A508" s="162"/>
      <c r="B508" s="162"/>
      <c r="C508" s="162"/>
      <c r="D508" s="162"/>
    </row>
    <row r="509" spans="1:4" x14ac:dyDescent="0.25">
      <c r="A509" s="162"/>
      <c r="B509" s="162"/>
      <c r="C509" s="162"/>
      <c r="D509" s="162"/>
    </row>
    <row r="510" spans="1:4" x14ac:dyDescent="0.25">
      <c r="A510" s="162"/>
      <c r="B510" s="162"/>
      <c r="C510" s="162"/>
      <c r="D510" s="162"/>
    </row>
    <row r="511" spans="1:4" x14ac:dyDescent="0.25">
      <c r="A511" s="162"/>
      <c r="B511" s="162"/>
      <c r="C511" s="162"/>
      <c r="D511" s="162"/>
    </row>
    <row r="512" spans="1:4" x14ac:dyDescent="0.25">
      <c r="A512" s="162"/>
      <c r="B512" s="162"/>
      <c r="C512" s="162"/>
      <c r="D512" s="162"/>
    </row>
    <row r="513" spans="1:4" x14ac:dyDescent="0.25">
      <c r="A513" s="162"/>
      <c r="B513" s="162"/>
      <c r="C513" s="162"/>
      <c r="D513" s="162"/>
    </row>
    <row r="514" spans="1:4" x14ac:dyDescent="0.25">
      <c r="A514" s="162"/>
      <c r="B514" s="162"/>
      <c r="C514" s="162"/>
      <c r="D514" s="162"/>
    </row>
    <row r="515" spans="1:4" x14ac:dyDescent="0.25">
      <c r="A515" s="162"/>
      <c r="B515" s="162"/>
      <c r="C515" s="162"/>
      <c r="D515" s="162"/>
    </row>
    <row r="516" spans="1:4" x14ac:dyDescent="0.25">
      <c r="A516" s="162"/>
      <c r="B516" s="162"/>
      <c r="C516" s="162"/>
      <c r="D516" s="162"/>
    </row>
    <row r="517" spans="1:4" x14ac:dyDescent="0.25">
      <c r="A517" s="162"/>
      <c r="B517" s="162"/>
      <c r="C517" s="162"/>
      <c r="D517" s="162"/>
    </row>
    <row r="518" spans="1:4" x14ac:dyDescent="0.25">
      <c r="A518" s="162"/>
      <c r="B518" s="162"/>
      <c r="C518" s="162"/>
      <c r="D518" s="162"/>
    </row>
    <row r="519" spans="1:4" x14ac:dyDescent="0.25">
      <c r="A519" s="162"/>
      <c r="B519" s="162"/>
      <c r="C519" s="162"/>
      <c r="D519" s="162"/>
    </row>
    <row r="520" spans="1:4" x14ac:dyDescent="0.25">
      <c r="A520" s="162"/>
      <c r="B520" s="162"/>
      <c r="C520" s="162"/>
      <c r="D520" s="162"/>
    </row>
    <row r="521" spans="1:4" x14ac:dyDescent="0.25">
      <c r="A521" s="162"/>
      <c r="B521" s="162"/>
      <c r="C521" s="162"/>
      <c r="D521" s="162"/>
    </row>
    <row r="522" spans="1:4" x14ac:dyDescent="0.25">
      <c r="A522" s="162"/>
      <c r="B522" s="162"/>
      <c r="C522" s="162"/>
      <c r="D522" s="162"/>
    </row>
    <row r="523" spans="1:4" x14ac:dyDescent="0.25">
      <c r="A523" s="162"/>
      <c r="B523" s="162"/>
      <c r="C523" s="162"/>
      <c r="D523" s="162"/>
    </row>
    <row r="524" spans="1:4" x14ac:dyDescent="0.25">
      <c r="A524" s="162"/>
      <c r="B524" s="162"/>
      <c r="C524" s="162"/>
      <c r="D524" s="162"/>
    </row>
    <row r="525" spans="1:4" x14ac:dyDescent="0.25">
      <c r="A525" s="162"/>
      <c r="B525" s="162"/>
      <c r="C525" s="162"/>
      <c r="D525" s="162"/>
    </row>
    <row r="526" spans="1:4" x14ac:dyDescent="0.25">
      <c r="A526" s="162"/>
      <c r="B526" s="162"/>
      <c r="C526" s="162"/>
      <c r="D526" s="162"/>
    </row>
    <row r="527" spans="1:4" x14ac:dyDescent="0.25">
      <c r="A527" s="162"/>
      <c r="B527" s="162"/>
      <c r="C527" s="162"/>
      <c r="D527" s="162"/>
    </row>
    <row r="528" spans="1:4" x14ac:dyDescent="0.25">
      <c r="A528" s="162"/>
      <c r="B528" s="162"/>
      <c r="C528" s="162"/>
      <c r="D528" s="162"/>
    </row>
    <row r="529" spans="1:4" x14ac:dyDescent="0.25">
      <c r="A529" s="162"/>
      <c r="B529" s="162"/>
      <c r="C529" s="162"/>
      <c r="D529" s="162"/>
    </row>
    <row r="530" spans="1:4" x14ac:dyDescent="0.25">
      <c r="A530" s="162"/>
      <c r="B530" s="162"/>
      <c r="C530" s="162"/>
      <c r="D530" s="162"/>
    </row>
    <row r="531" spans="1:4" x14ac:dyDescent="0.25">
      <c r="A531" s="162"/>
      <c r="B531" s="162"/>
      <c r="C531" s="162"/>
      <c r="D531" s="162"/>
    </row>
    <row r="532" spans="1:4" x14ac:dyDescent="0.25">
      <c r="A532" s="162"/>
      <c r="B532" s="162"/>
      <c r="C532" s="162"/>
      <c r="D532" s="162"/>
    </row>
    <row r="533" spans="1:4" x14ac:dyDescent="0.25">
      <c r="A533" s="162"/>
      <c r="B533" s="162"/>
      <c r="C533" s="162"/>
      <c r="D533" s="162"/>
    </row>
    <row r="534" spans="1:4" x14ac:dyDescent="0.25">
      <c r="A534" s="162"/>
      <c r="B534" s="162"/>
      <c r="C534" s="162"/>
      <c r="D534" s="162"/>
    </row>
    <row r="535" spans="1:4" x14ac:dyDescent="0.25">
      <c r="A535" s="162"/>
      <c r="B535" s="162"/>
      <c r="C535" s="162"/>
      <c r="D535" s="162"/>
    </row>
    <row r="536" spans="1:4" x14ac:dyDescent="0.25">
      <c r="A536" s="162"/>
      <c r="B536" s="162"/>
      <c r="C536" s="162"/>
      <c r="D536" s="162"/>
    </row>
    <row r="537" spans="1:4" x14ac:dyDescent="0.25">
      <c r="A537" s="162"/>
      <c r="B537" s="162"/>
      <c r="C537" s="162"/>
      <c r="D537" s="162"/>
    </row>
    <row r="538" spans="1:4" x14ac:dyDescent="0.25">
      <c r="A538" s="162"/>
      <c r="B538" s="162"/>
      <c r="C538" s="162"/>
      <c r="D538" s="162"/>
    </row>
    <row r="539" spans="1:4" x14ac:dyDescent="0.25">
      <c r="A539" s="162"/>
      <c r="B539" s="162"/>
      <c r="C539" s="162"/>
      <c r="D539" s="162"/>
    </row>
    <row r="540" spans="1:4" x14ac:dyDescent="0.25">
      <c r="A540" s="162"/>
      <c r="B540" s="162"/>
      <c r="C540" s="162"/>
      <c r="D540" s="162"/>
    </row>
    <row r="541" spans="1:4" x14ac:dyDescent="0.25">
      <c r="A541" s="162"/>
      <c r="B541" s="162"/>
      <c r="C541" s="162"/>
      <c r="D541" s="162"/>
    </row>
    <row r="542" spans="1:4" x14ac:dyDescent="0.25">
      <c r="A542" s="162"/>
      <c r="B542" s="162"/>
      <c r="C542" s="162"/>
      <c r="D542" s="162"/>
    </row>
    <row r="543" spans="1:4" x14ac:dyDescent="0.25">
      <c r="A543" s="162"/>
      <c r="B543" s="162"/>
      <c r="C543" s="162"/>
      <c r="D543" s="162"/>
    </row>
    <row r="544" spans="1:4" x14ac:dyDescent="0.25">
      <c r="A544" s="162"/>
      <c r="B544" s="162"/>
      <c r="C544" s="162"/>
      <c r="D544" s="162"/>
    </row>
    <row r="545" spans="1:4" x14ac:dyDescent="0.25">
      <c r="A545" s="162"/>
      <c r="B545" s="162"/>
      <c r="C545" s="162"/>
      <c r="D545" s="162"/>
    </row>
    <row r="546" spans="1:4" x14ac:dyDescent="0.25">
      <c r="A546" s="162"/>
      <c r="B546" s="162"/>
      <c r="C546" s="162"/>
      <c r="D546" s="162"/>
    </row>
    <row r="547" spans="1:4" x14ac:dyDescent="0.25">
      <c r="A547" s="162"/>
      <c r="B547" s="162"/>
      <c r="C547" s="162"/>
      <c r="D547" s="162"/>
    </row>
    <row r="548" spans="1:4" x14ac:dyDescent="0.25">
      <c r="A548" s="162"/>
      <c r="B548" s="162"/>
      <c r="C548" s="162"/>
      <c r="D548" s="162"/>
    </row>
    <row r="549" spans="1:4" x14ac:dyDescent="0.25">
      <c r="A549" s="162"/>
      <c r="B549" s="162"/>
      <c r="C549" s="162"/>
      <c r="D549" s="162"/>
    </row>
    <row r="550" spans="1:4" x14ac:dyDescent="0.25">
      <c r="A550" s="162"/>
      <c r="B550" s="162"/>
      <c r="C550" s="162"/>
      <c r="D550" s="162"/>
    </row>
    <row r="551" spans="1:4" x14ac:dyDescent="0.25">
      <c r="A551" s="162"/>
      <c r="B551" s="162"/>
      <c r="C551" s="162"/>
      <c r="D551" s="162"/>
    </row>
    <row r="552" spans="1:4" x14ac:dyDescent="0.25">
      <c r="A552" s="162"/>
      <c r="B552" s="162"/>
      <c r="C552" s="162"/>
      <c r="D552" s="162"/>
    </row>
    <row r="553" spans="1:4" x14ac:dyDescent="0.25">
      <c r="A553" s="162"/>
      <c r="B553" s="162"/>
      <c r="C553" s="162"/>
      <c r="D553" s="162"/>
    </row>
    <row r="554" spans="1:4" x14ac:dyDescent="0.25">
      <c r="A554" s="162"/>
      <c r="B554" s="162"/>
      <c r="C554" s="162"/>
      <c r="D554" s="162"/>
    </row>
    <row r="555" spans="1:4" x14ac:dyDescent="0.25">
      <c r="A555" s="162"/>
      <c r="B555" s="162"/>
      <c r="C555" s="162"/>
      <c r="D555" s="162"/>
    </row>
    <row r="556" spans="1:4" x14ac:dyDescent="0.25">
      <c r="A556" s="162"/>
      <c r="B556" s="162"/>
      <c r="C556" s="162"/>
      <c r="D556" s="162"/>
    </row>
    <row r="557" spans="1:4" x14ac:dyDescent="0.25">
      <c r="A557" s="162"/>
      <c r="B557" s="162"/>
      <c r="C557" s="162"/>
      <c r="D557" s="162"/>
    </row>
    <row r="558" spans="1:4" x14ac:dyDescent="0.25">
      <c r="A558" s="162"/>
      <c r="B558" s="162"/>
      <c r="C558" s="162"/>
      <c r="D558" s="162"/>
    </row>
    <row r="559" spans="1:4" x14ac:dyDescent="0.25">
      <c r="A559" s="162"/>
      <c r="B559" s="162"/>
      <c r="C559" s="162"/>
      <c r="D559" s="162"/>
    </row>
    <row r="560" spans="1:4" x14ac:dyDescent="0.25">
      <c r="A560" s="162"/>
      <c r="B560" s="162"/>
      <c r="C560" s="162"/>
      <c r="D560" s="162"/>
    </row>
    <row r="561" spans="1:4" x14ac:dyDescent="0.25">
      <c r="A561" s="162"/>
      <c r="B561" s="162"/>
      <c r="C561" s="162"/>
      <c r="D561" s="162"/>
    </row>
    <row r="562" spans="1:4" x14ac:dyDescent="0.25">
      <c r="A562" s="162"/>
      <c r="B562" s="162"/>
      <c r="C562" s="162"/>
      <c r="D562" s="162"/>
    </row>
    <row r="563" spans="1:4" x14ac:dyDescent="0.25">
      <c r="A563" s="162"/>
      <c r="B563" s="162"/>
      <c r="C563" s="162"/>
      <c r="D563" s="162"/>
    </row>
    <row r="564" spans="1:4" x14ac:dyDescent="0.25">
      <c r="A564" s="162"/>
      <c r="B564" s="162"/>
      <c r="C564" s="162"/>
      <c r="D564" s="162"/>
    </row>
    <row r="565" spans="1:4" x14ac:dyDescent="0.25">
      <c r="A565" s="162"/>
      <c r="B565" s="162"/>
      <c r="C565" s="162"/>
      <c r="D565" s="162"/>
    </row>
    <row r="566" spans="1:4" x14ac:dyDescent="0.25">
      <c r="A566" s="162"/>
      <c r="B566" s="162"/>
      <c r="C566" s="162"/>
      <c r="D566" s="162"/>
    </row>
    <row r="567" spans="1:4" x14ac:dyDescent="0.25">
      <c r="A567" s="162"/>
      <c r="B567" s="162"/>
      <c r="C567" s="162"/>
      <c r="D567" s="162"/>
    </row>
    <row r="568" spans="1:4" x14ac:dyDescent="0.25">
      <c r="A568" s="162"/>
      <c r="B568" s="162"/>
      <c r="C568" s="162"/>
      <c r="D568" s="162"/>
    </row>
    <row r="569" spans="1:4" x14ac:dyDescent="0.25">
      <c r="A569" s="162"/>
      <c r="B569" s="162"/>
      <c r="C569" s="162"/>
      <c r="D569" s="162"/>
    </row>
    <row r="570" spans="1:4" x14ac:dyDescent="0.25">
      <c r="A570" s="162"/>
      <c r="B570" s="162"/>
      <c r="C570" s="162"/>
      <c r="D570" s="162"/>
    </row>
    <row r="571" spans="1:4" x14ac:dyDescent="0.25">
      <c r="A571" s="162"/>
      <c r="B571" s="162"/>
      <c r="C571" s="162"/>
      <c r="D571" s="162"/>
    </row>
    <row r="572" spans="1:4" x14ac:dyDescent="0.25">
      <c r="A572" s="162"/>
      <c r="B572" s="162"/>
      <c r="C572" s="162"/>
      <c r="D572" s="162"/>
    </row>
    <row r="573" spans="1:4" x14ac:dyDescent="0.25">
      <c r="A573" s="162"/>
      <c r="B573" s="162"/>
      <c r="C573" s="162"/>
      <c r="D573" s="162"/>
    </row>
    <row r="574" spans="1:4" x14ac:dyDescent="0.25">
      <c r="A574" s="162"/>
      <c r="B574" s="162"/>
      <c r="C574" s="162"/>
      <c r="D574" s="162"/>
    </row>
    <row r="575" spans="1:4" x14ac:dyDescent="0.25">
      <c r="A575" s="162"/>
      <c r="B575" s="162"/>
      <c r="C575" s="162"/>
      <c r="D575" s="162"/>
    </row>
    <row r="576" spans="1:4" x14ac:dyDescent="0.25">
      <c r="A576" s="162"/>
      <c r="B576" s="162"/>
      <c r="C576" s="162"/>
      <c r="D576" s="162"/>
    </row>
    <row r="577" spans="1:4" x14ac:dyDescent="0.25">
      <c r="A577" s="162"/>
      <c r="B577" s="162"/>
      <c r="C577" s="162"/>
      <c r="D577" s="162"/>
    </row>
    <row r="578" spans="1:4" x14ac:dyDescent="0.25">
      <c r="A578" s="162"/>
      <c r="B578" s="162"/>
      <c r="C578" s="162"/>
      <c r="D578" s="162"/>
    </row>
    <row r="579" spans="1:4" x14ac:dyDescent="0.25">
      <c r="A579" s="162"/>
      <c r="B579" s="162"/>
      <c r="C579" s="162"/>
      <c r="D579" s="162"/>
    </row>
    <row r="580" spans="1:4" x14ac:dyDescent="0.25">
      <c r="A580" s="162"/>
      <c r="B580" s="162"/>
      <c r="C580" s="162"/>
      <c r="D580" s="162"/>
    </row>
    <row r="581" spans="1:4" x14ac:dyDescent="0.25">
      <c r="A581" s="162"/>
      <c r="B581" s="162"/>
      <c r="C581" s="162"/>
      <c r="D581" s="162"/>
    </row>
    <row r="582" spans="1:4" x14ac:dyDescent="0.25">
      <c r="A582" s="162"/>
      <c r="B582" s="162"/>
      <c r="C582" s="162"/>
      <c r="D582" s="162"/>
    </row>
    <row r="583" spans="1:4" x14ac:dyDescent="0.25">
      <c r="A583" s="162"/>
      <c r="B583" s="162"/>
      <c r="C583" s="162"/>
      <c r="D583" s="162"/>
    </row>
    <row r="584" spans="1:4" x14ac:dyDescent="0.25">
      <c r="A584" s="162"/>
      <c r="B584" s="162"/>
      <c r="C584" s="162"/>
      <c r="D584" s="162"/>
    </row>
    <row r="585" spans="1:4" x14ac:dyDescent="0.25">
      <c r="A585" s="162"/>
      <c r="B585" s="162"/>
      <c r="C585" s="162"/>
      <c r="D585" s="162"/>
    </row>
    <row r="586" spans="1:4" x14ac:dyDescent="0.25">
      <c r="A586" s="162"/>
      <c r="B586" s="162"/>
      <c r="C586" s="162"/>
      <c r="D586" s="162"/>
    </row>
    <row r="587" spans="1:4" x14ac:dyDescent="0.25">
      <c r="A587" s="162"/>
      <c r="B587" s="162"/>
      <c r="C587" s="162"/>
      <c r="D587" s="162"/>
    </row>
    <row r="588" spans="1:4" x14ac:dyDescent="0.25">
      <c r="A588" s="162"/>
      <c r="B588" s="162"/>
      <c r="C588" s="162"/>
      <c r="D588" s="162"/>
    </row>
    <row r="589" spans="1:4" x14ac:dyDescent="0.25">
      <c r="A589" s="162"/>
      <c r="B589" s="162"/>
      <c r="C589" s="162"/>
      <c r="D589" s="162"/>
    </row>
    <row r="590" spans="1:4" x14ac:dyDescent="0.25">
      <c r="A590" s="162"/>
      <c r="B590" s="162"/>
      <c r="C590" s="162"/>
      <c r="D590" s="162"/>
    </row>
    <row r="591" spans="1:4" x14ac:dyDescent="0.25">
      <c r="A591" s="162"/>
      <c r="B591" s="162"/>
      <c r="C591" s="162"/>
      <c r="D591" s="162"/>
    </row>
    <row r="592" spans="1:4" x14ac:dyDescent="0.25">
      <c r="A592" s="162"/>
      <c r="B592" s="162"/>
      <c r="C592" s="162"/>
      <c r="D592" s="162"/>
    </row>
    <row r="593" spans="1:4" x14ac:dyDescent="0.25">
      <c r="A593" s="162"/>
      <c r="B593" s="162"/>
      <c r="C593" s="162"/>
      <c r="D593" s="162"/>
    </row>
    <row r="594" spans="1:4" x14ac:dyDescent="0.25">
      <c r="A594" s="162"/>
      <c r="B594" s="162"/>
      <c r="C594" s="162"/>
      <c r="D594" s="162"/>
    </row>
    <row r="595" spans="1:4" x14ac:dyDescent="0.25">
      <c r="A595" s="162"/>
      <c r="B595" s="162"/>
      <c r="C595" s="162"/>
      <c r="D595" s="162"/>
    </row>
    <row r="596" spans="1:4" x14ac:dyDescent="0.25">
      <c r="A596" s="162"/>
      <c r="B596" s="162"/>
      <c r="C596" s="162"/>
      <c r="D596" s="162"/>
    </row>
    <row r="597" spans="1:4" x14ac:dyDescent="0.25">
      <c r="A597" s="162"/>
      <c r="B597" s="162"/>
      <c r="C597" s="162"/>
      <c r="D597" s="162"/>
    </row>
    <row r="598" spans="1:4" x14ac:dyDescent="0.25">
      <c r="A598" s="162"/>
      <c r="B598" s="162"/>
      <c r="C598" s="162"/>
      <c r="D598" s="162"/>
    </row>
    <row r="599" spans="1:4" x14ac:dyDescent="0.25">
      <c r="A599" s="162"/>
      <c r="B599" s="162"/>
      <c r="C599" s="162"/>
      <c r="D599" s="162"/>
    </row>
    <row r="600" spans="1:4" x14ac:dyDescent="0.25">
      <c r="A600" s="162"/>
      <c r="B600" s="162"/>
      <c r="C600" s="162"/>
      <c r="D600" s="162"/>
    </row>
    <row r="601" spans="1:4" x14ac:dyDescent="0.25">
      <c r="A601" s="162"/>
      <c r="B601" s="162"/>
      <c r="C601" s="162"/>
      <c r="D601" s="162"/>
    </row>
    <row r="602" spans="1:4" x14ac:dyDescent="0.25">
      <c r="A602" s="162"/>
      <c r="B602" s="162"/>
      <c r="C602" s="162"/>
      <c r="D602" s="162"/>
    </row>
    <row r="603" spans="1:4" x14ac:dyDescent="0.25">
      <c r="A603" s="162"/>
      <c r="B603" s="162"/>
      <c r="C603" s="162"/>
      <c r="D603" s="162"/>
    </row>
    <row r="604" spans="1:4" x14ac:dyDescent="0.25">
      <c r="A604" s="162"/>
      <c r="B604" s="162"/>
      <c r="C604" s="162"/>
      <c r="D604" s="162"/>
    </row>
    <row r="605" spans="1:4" x14ac:dyDescent="0.25">
      <c r="A605" s="162"/>
      <c r="B605" s="162"/>
      <c r="C605" s="162"/>
      <c r="D605" s="162"/>
    </row>
    <row r="606" spans="1:4" x14ac:dyDescent="0.25">
      <c r="A606" s="162"/>
      <c r="B606" s="162"/>
      <c r="C606" s="162"/>
      <c r="D606" s="162"/>
    </row>
    <row r="607" spans="1:4" x14ac:dyDescent="0.25">
      <c r="A607" s="162"/>
      <c r="B607" s="162"/>
      <c r="C607" s="162"/>
      <c r="D607" s="162"/>
    </row>
    <row r="608" spans="1:4" x14ac:dyDescent="0.25">
      <c r="A608" s="162"/>
      <c r="B608" s="162"/>
      <c r="C608" s="162"/>
      <c r="D608" s="162"/>
    </row>
    <row r="609" spans="1:4" x14ac:dyDescent="0.25">
      <c r="A609" s="162"/>
      <c r="B609" s="162"/>
      <c r="C609" s="162"/>
      <c r="D609" s="162"/>
    </row>
    <row r="610" spans="1:4" x14ac:dyDescent="0.25">
      <c r="A610" s="162"/>
      <c r="B610" s="162"/>
      <c r="C610" s="162"/>
      <c r="D610" s="162"/>
    </row>
    <row r="611" spans="1:4" x14ac:dyDescent="0.25">
      <c r="A611" s="162"/>
      <c r="B611" s="162"/>
      <c r="C611" s="162"/>
      <c r="D611" s="162"/>
    </row>
    <row r="612" spans="1:4" x14ac:dyDescent="0.25">
      <c r="A612" s="162"/>
      <c r="B612" s="162"/>
      <c r="C612" s="162"/>
      <c r="D612" s="162"/>
    </row>
    <row r="613" spans="1:4" x14ac:dyDescent="0.25">
      <c r="A613" s="162"/>
      <c r="B613" s="162"/>
      <c r="C613" s="162"/>
      <c r="D613" s="162"/>
    </row>
    <row r="614" spans="1:4" x14ac:dyDescent="0.25">
      <c r="A614" s="162"/>
      <c r="B614" s="162"/>
      <c r="C614" s="162"/>
      <c r="D614" s="162"/>
    </row>
    <row r="615" spans="1:4" x14ac:dyDescent="0.25">
      <c r="A615" s="162"/>
      <c r="B615" s="162"/>
      <c r="C615" s="162"/>
      <c r="D615" s="162"/>
    </row>
    <row r="616" spans="1:4" x14ac:dyDescent="0.25">
      <c r="A616" s="162"/>
      <c r="B616" s="162"/>
      <c r="C616" s="162"/>
      <c r="D616" s="162"/>
    </row>
    <row r="617" spans="1:4" x14ac:dyDescent="0.25">
      <c r="A617" s="162"/>
      <c r="B617" s="162"/>
      <c r="C617" s="162"/>
      <c r="D617" s="162"/>
    </row>
    <row r="618" spans="1:4" x14ac:dyDescent="0.25">
      <c r="A618" s="162"/>
      <c r="B618" s="162"/>
      <c r="C618" s="162"/>
      <c r="D618" s="162"/>
    </row>
    <row r="619" spans="1:4" x14ac:dyDescent="0.25">
      <c r="A619" s="162"/>
      <c r="B619" s="162"/>
      <c r="C619" s="162"/>
      <c r="D619" s="162"/>
    </row>
    <row r="620" spans="1:4" x14ac:dyDescent="0.25">
      <c r="A620" s="162"/>
      <c r="B620" s="162"/>
      <c r="C620" s="162"/>
      <c r="D620" s="162"/>
    </row>
    <row r="621" spans="1:4" x14ac:dyDescent="0.25">
      <c r="A621" s="162"/>
      <c r="B621" s="162"/>
      <c r="C621" s="162"/>
      <c r="D621" s="162"/>
    </row>
    <row r="622" spans="1:4" x14ac:dyDescent="0.25">
      <c r="A622" s="162"/>
      <c r="B622" s="162"/>
      <c r="C622" s="162"/>
      <c r="D622" s="162"/>
    </row>
    <row r="623" spans="1:4" x14ac:dyDescent="0.25">
      <c r="A623" s="162"/>
      <c r="B623" s="162"/>
      <c r="C623" s="162"/>
      <c r="D623" s="162"/>
    </row>
    <row r="624" spans="1:4" x14ac:dyDescent="0.25">
      <c r="A624" s="162"/>
      <c r="B624" s="162"/>
      <c r="C624" s="162"/>
      <c r="D624" s="162"/>
    </row>
    <row r="625" spans="1:4" x14ac:dyDescent="0.25">
      <c r="A625" s="162"/>
      <c r="B625" s="162"/>
      <c r="C625" s="162"/>
      <c r="D625" s="162"/>
    </row>
    <row r="626" spans="1:4" x14ac:dyDescent="0.25">
      <c r="A626" s="162"/>
      <c r="B626" s="162"/>
      <c r="C626" s="162"/>
      <c r="D626" s="162"/>
    </row>
    <row r="627" spans="1:4" x14ac:dyDescent="0.25">
      <c r="A627" s="162"/>
      <c r="B627" s="162"/>
      <c r="C627" s="162"/>
      <c r="D627" s="162"/>
    </row>
    <row r="628" spans="1:4" x14ac:dyDescent="0.25">
      <c r="A628" s="162"/>
      <c r="B628" s="162"/>
      <c r="C628" s="162"/>
      <c r="D628" s="162"/>
    </row>
    <row r="629" spans="1:4" x14ac:dyDescent="0.25">
      <c r="A629" s="162"/>
      <c r="B629" s="162"/>
      <c r="C629" s="162"/>
      <c r="D629" s="162"/>
    </row>
    <row r="630" spans="1:4" x14ac:dyDescent="0.25">
      <c r="A630" s="162"/>
      <c r="B630" s="162"/>
      <c r="C630" s="162"/>
      <c r="D630" s="162"/>
    </row>
    <row r="631" spans="1:4" x14ac:dyDescent="0.25">
      <c r="A631" s="162"/>
      <c r="B631" s="162"/>
      <c r="C631" s="162"/>
      <c r="D631" s="162"/>
    </row>
    <row r="632" spans="1:4" x14ac:dyDescent="0.25">
      <c r="A632" s="162"/>
      <c r="B632" s="162"/>
      <c r="C632" s="162"/>
      <c r="D632" s="162"/>
    </row>
    <row r="633" spans="1:4" x14ac:dyDescent="0.25">
      <c r="A633" s="162"/>
      <c r="B633" s="162"/>
      <c r="C633" s="162"/>
      <c r="D633" s="162"/>
    </row>
    <row r="634" spans="1:4" x14ac:dyDescent="0.25">
      <c r="A634" s="162"/>
      <c r="B634" s="162"/>
      <c r="C634" s="162"/>
      <c r="D634" s="162"/>
    </row>
    <row r="635" spans="1:4" x14ac:dyDescent="0.25">
      <c r="A635" s="162"/>
      <c r="B635" s="162"/>
      <c r="C635" s="162"/>
      <c r="D635" s="162"/>
    </row>
    <row r="636" spans="1:4" x14ac:dyDescent="0.25">
      <c r="A636" s="162"/>
      <c r="B636" s="162"/>
      <c r="C636" s="162"/>
      <c r="D636" s="162"/>
    </row>
    <row r="637" spans="1:4" x14ac:dyDescent="0.25">
      <c r="A637" s="162"/>
      <c r="B637" s="162"/>
      <c r="C637" s="162"/>
      <c r="D637" s="162"/>
    </row>
    <row r="638" spans="1:4" x14ac:dyDescent="0.25">
      <c r="A638" s="162"/>
      <c r="B638" s="162"/>
      <c r="C638" s="162"/>
      <c r="D638" s="162"/>
    </row>
    <row r="639" spans="1:4" x14ac:dyDescent="0.25">
      <c r="A639" s="162"/>
      <c r="B639" s="162"/>
      <c r="C639" s="162"/>
      <c r="D639" s="162"/>
    </row>
    <row r="640" spans="1:4" x14ac:dyDescent="0.25">
      <c r="A640" s="162"/>
      <c r="B640" s="162"/>
      <c r="C640" s="162"/>
      <c r="D640" s="162"/>
    </row>
    <row r="641" spans="1:4" x14ac:dyDescent="0.25">
      <c r="A641" s="162"/>
      <c r="B641" s="162"/>
      <c r="C641" s="162"/>
      <c r="D641" s="162"/>
    </row>
    <row r="642" spans="1:4" x14ac:dyDescent="0.25">
      <c r="A642" s="162"/>
      <c r="B642" s="162"/>
      <c r="C642" s="162"/>
      <c r="D642" s="162"/>
    </row>
    <row r="643" spans="1:4" x14ac:dyDescent="0.25">
      <c r="A643" s="162"/>
      <c r="B643" s="162"/>
      <c r="C643" s="162"/>
      <c r="D643" s="162"/>
    </row>
    <row r="644" spans="1:4" x14ac:dyDescent="0.25">
      <c r="A644" s="162"/>
      <c r="B644" s="162"/>
      <c r="C644" s="162"/>
      <c r="D644" s="162"/>
    </row>
    <row r="645" spans="1:4" x14ac:dyDescent="0.25">
      <c r="A645" s="162"/>
      <c r="B645" s="162"/>
      <c r="C645" s="162"/>
      <c r="D645" s="162"/>
    </row>
    <row r="646" spans="1:4" x14ac:dyDescent="0.25">
      <c r="A646" s="162"/>
      <c r="B646" s="162"/>
      <c r="C646" s="162"/>
      <c r="D646" s="162"/>
    </row>
    <row r="647" spans="1:4" x14ac:dyDescent="0.25">
      <c r="A647" s="162"/>
      <c r="B647" s="162"/>
      <c r="C647" s="162"/>
      <c r="D647" s="162"/>
    </row>
    <row r="648" spans="1:4" x14ac:dyDescent="0.25">
      <c r="A648" s="162"/>
      <c r="B648" s="162"/>
      <c r="C648" s="162"/>
      <c r="D648" s="162"/>
    </row>
    <row r="649" spans="1:4" x14ac:dyDescent="0.25">
      <c r="A649" s="162"/>
      <c r="B649" s="162"/>
      <c r="C649" s="162"/>
      <c r="D649" s="162"/>
    </row>
    <row r="650" spans="1:4" x14ac:dyDescent="0.25">
      <c r="A650" s="162"/>
      <c r="B650" s="162"/>
      <c r="C650" s="162"/>
      <c r="D650" s="162"/>
    </row>
    <row r="651" spans="1:4" x14ac:dyDescent="0.25">
      <c r="A651" s="162"/>
      <c r="B651" s="162"/>
      <c r="C651" s="162"/>
      <c r="D651" s="162"/>
    </row>
    <row r="652" spans="1:4" x14ac:dyDescent="0.25">
      <c r="A652" s="162"/>
      <c r="B652" s="162"/>
      <c r="C652" s="162"/>
      <c r="D652" s="162"/>
    </row>
    <row r="653" spans="1:4" x14ac:dyDescent="0.25">
      <c r="A653" s="162"/>
      <c r="B653" s="162"/>
      <c r="C653" s="162"/>
      <c r="D653" s="162"/>
    </row>
    <row r="654" spans="1:4" x14ac:dyDescent="0.25">
      <c r="A654" s="162"/>
      <c r="B654" s="162"/>
      <c r="C654" s="162"/>
      <c r="D654" s="162"/>
    </row>
    <row r="655" spans="1:4" x14ac:dyDescent="0.25">
      <c r="A655" s="162"/>
      <c r="B655" s="162"/>
      <c r="C655" s="162"/>
      <c r="D655" s="162"/>
    </row>
    <row r="656" spans="1:4" x14ac:dyDescent="0.25">
      <c r="A656" s="162"/>
      <c r="B656" s="162"/>
      <c r="C656" s="162"/>
      <c r="D656" s="162"/>
    </row>
    <row r="657" spans="1:4" x14ac:dyDescent="0.25">
      <c r="A657" s="162"/>
      <c r="B657" s="162"/>
      <c r="C657" s="162"/>
      <c r="D657" s="162"/>
    </row>
    <row r="658" spans="1:4" x14ac:dyDescent="0.25">
      <c r="A658" s="162"/>
      <c r="B658" s="162"/>
      <c r="C658" s="162"/>
      <c r="D658" s="162"/>
    </row>
    <row r="659" spans="1:4" x14ac:dyDescent="0.25">
      <c r="A659" s="162"/>
      <c r="B659" s="162"/>
      <c r="C659" s="162"/>
      <c r="D659" s="162"/>
    </row>
    <row r="660" spans="1:4" x14ac:dyDescent="0.25">
      <c r="A660" s="162"/>
      <c r="B660" s="162"/>
      <c r="C660" s="162"/>
      <c r="D660" s="162"/>
    </row>
    <row r="661" spans="1:4" x14ac:dyDescent="0.25">
      <c r="A661" s="162"/>
      <c r="B661" s="162"/>
      <c r="C661" s="162"/>
      <c r="D661" s="162"/>
    </row>
    <row r="662" spans="1:4" x14ac:dyDescent="0.25">
      <c r="A662" s="162"/>
      <c r="B662" s="162"/>
      <c r="C662" s="162"/>
      <c r="D662" s="162"/>
    </row>
    <row r="663" spans="1:4" x14ac:dyDescent="0.25">
      <c r="A663" s="162"/>
      <c r="B663" s="162"/>
      <c r="C663" s="162"/>
      <c r="D663" s="162"/>
    </row>
    <row r="664" spans="1:4" x14ac:dyDescent="0.25">
      <c r="A664" s="162"/>
      <c r="B664" s="162"/>
      <c r="C664" s="162"/>
      <c r="D664" s="162"/>
    </row>
    <row r="665" spans="1:4" x14ac:dyDescent="0.25">
      <c r="A665" s="162"/>
      <c r="B665" s="162"/>
      <c r="C665" s="162"/>
      <c r="D665" s="162"/>
    </row>
    <row r="666" spans="1:4" x14ac:dyDescent="0.25">
      <c r="A666" s="162"/>
      <c r="B666" s="162"/>
      <c r="C666" s="162"/>
      <c r="D666" s="162"/>
    </row>
    <row r="667" spans="1:4" x14ac:dyDescent="0.25">
      <c r="A667" s="162"/>
      <c r="B667" s="162"/>
      <c r="C667" s="162"/>
      <c r="D667" s="162"/>
    </row>
    <row r="668" spans="1:4" x14ac:dyDescent="0.25">
      <c r="A668" s="162"/>
      <c r="B668" s="162"/>
      <c r="C668" s="162"/>
      <c r="D668" s="162"/>
    </row>
    <row r="669" spans="1:4" x14ac:dyDescent="0.25">
      <c r="A669" s="162"/>
      <c r="B669" s="162"/>
      <c r="C669" s="162"/>
      <c r="D669" s="162"/>
    </row>
    <row r="670" spans="1:4" x14ac:dyDescent="0.25">
      <c r="A670" s="162"/>
      <c r="B670" s="162"/>
      <c r="C670" s="162"/>
      <c r="D670" s="162"/>
    </row>
    <row r="671" spans="1:4" x14ac:dyDescent="0.25">
      <c r="A671" s="162"/>
      <c r="B671" s="162"/>
      <c r="C671" s="162"/>
      <c r="D671" s="162"/>
    </row>
    <row r="672" spans="1:4" x14ac:dyDescent="0.25">
      <c r="A672" s="162"/>
      <c r="B672" s="162"/>
      <c r="C672" s="162"/>
      <c r="D672" s="162"/>
    </row>
    <row r="673" spans="1:4" x14ac:dyDescent="0.25">
      <c r="A673" s="162"/>
      <c r="B673" s="162"/>
      <c r="C673" s="162"/>
      <c r="D673" s="162"/>
    </row>
    <row r="674" spans="1:4" x14ac:dyDescent="0.25">
      <c r="A674" s="162"/>
      <c r="B674" s="162"/>
      <c r="C674" s="162"/>
      <c r="D674" s="162"/>
    </row>
    <row r="675" spans="1:4" x14ac:dyDescent="0.25">
      <c r="A675" s="162"/>
      <c r="B675" s="162"/>
      <c r="C675" s="162"/>
      <c r="D675" s="162"/>
    </row>
    <row r="676" spans="1:4" x14ac:dyDescent="0.25">
      <c r="A676" s="162"/>
      <c r="B676" s="162"/>
      <c r="C676" s="162"/>
      <c r="D676" s="162"/>
    </row>
    <row r="677" spans="1:4" x14ac:dyDescent="0.25">
      <c r="A677" s="162"/>
      <c r="B677" s="162"/>
      <c r="C677" s="162"/>
      <c r="D677" s="162"/>
    </row>
    <row r="678" spans="1:4" x14ac:dyDescent="0.25">
      <c r="A678" s="162"/>
      <c r="B678" s="162"/>
      <c r="C678" s="162"/>
      <c r="D678" s="162"/>
    </row>
    <row r="679" spans="1:4" x14ac:dyDescent="0.25">
      <c r="A679" s="162"/>
      <c r="B679" s="162"/>
      <c r="C679" s="162"/>
      <c r="D679" s="162"/>
    </row>
    <row r="680" spans="1:4" x14ac:dyDescent="0.25">
      <c r="A680" s="162"/>
      <c r="B680" s="162"/>
      <c r="C680" s="162"/>
      <c r="D680" s="162"/>
    </row>
    <row r="681" spans="1:4" x14ac:dyDescent="0.25">
      <c r="A681" s="162"/>
      <c r="B681" s="162"/>
      <c r="C681" s="162"/>
      <c r="D681" s="162"/>
    </row>
    <row r="682" spans="1:4" x14ac:dyDescent="0.25">
      <c r="A682" s="162"/>
      <c r="B682" s="162"/>
      <c r="C682" s="162"/>
      <c r="D682" s="162"/>
    </row>
    <row r="683" spans="1:4" x14ac:dyDescent="0.25">
      <c r="A683" s="162"/>
      <c r="B683" s="162"/>
      <c r="C683" s="162"/>
      <c r="D683" s="162"/>
    </row>
    <row r="684" spans="1:4" x14ac:dyDescent="0.25">
      <c r="A684" s="162"/>
      <c r="B684" s="162"/>
      <c r="C684" s="162"/>
      <c r="D684" s="162"/>
    </row>
    <row r="685" spans="1:4" x14ac:dyDescent="0.25">
      <c r="A685" s="162"/>
      <c r="B685" s="162"/>
      <c r="C685" s="162"/>
      <c r="D685" s="162"/>
    </row>
    <row r="686" spans="1:4" x14ac:dyDescent="0.25">
      <c r="A686" s="162"/>
      <c r="B686" s="162"/>
      <c r="C686" s="162"/>
      <c r="D686" s="162"/>
    </row>
    <row r="687" spans="1:4" x14ac:dyDescent="0.25">
      <c r="A687" s="162"/>
      <c r="B687" s="162"/>
      <c r="C687" s="162"/>
      <c r="D687" s="162"/>
    </row>
    <row r="688" spans="1:4" x14ac:dyDescent="0.25">
      <c r="A688" s="162"/>
      <c r="B688" s="162"/>
      <c r="C688" s="162"/>
      <c r="D688" s="162"/>
    </row>
    <row r="689" spans="1:4" x14ac:dyDescent="0.25">
      <c r="A689" s="162"/>
      <c r="B689" s="162"/>
      <c r="C689" s="162"/>
      <c r="D689" s="162"/>
    </row>
    <row r="690" spans="1:4" x14ac:dyDescent="0.25">
      <c r="A690" s="162"/>
      <c r="B690" s="162"/>
      <c r="C690" s="162"/>
      <c r="D690" s="162"/>
    </row>
    <row r="691" spans="1:4" x14ac:dyDescent="0.25">
      <c r="A691" s="162"/>
      <c r="B691" s="162"/>
      <c r="C691" s="162"/>
      <c r="D691" s="162"/>
    </row>
    <row r="692" spans="1:4" x14ac:dyDescent="0.25">
      <c r="A692" s="162"/>
      <c r="B692" s="162"/>
      <c r="C692" s="162"/>
      <c r="D692" s="162"/>
    </row>
    <row r="693" spans="1:4" x14ac:dyDescent="0.25">
      <c r="A693" s="162"/>
      <c r="B693" s="162"/>
      <c r="C693" s="162"/>
      <c r="D693" s="162"/>
    </row>
    <row r="694" spans="1:4" x14ac:dyDescent="0.25">
      <c r="A694" s="162"/>
      <c r="B694" s="162"/>
      <c r="C694" s="162"/>
      <c r="D694" s="162"/>
    </row>
    <row r="695" spans="1:4" x14ac:dyDescent="0.25">
      <c r="A695" s="162"/>
      <c r="B695" s="162"/>
      <c r="C695" s="162"/>
      <c r="D695" s="162"/>
    </row>
    <row r="696" spans="1:4" x14ac:dyDescent="0.25">
      <c r="A696" s="162"/>
      <c r="B696" s="162"/>
      <c r="C696" s="162"/>
      <c r="D696" s="162"/>
    </row>
    <row r="697" spans="1:4" x14ac:dyDescent="0.25">
      <c r="A697" s="162"/>
      <c r="B697" s="162"/>
      <c r="C697" s="162"/>
      <c r="D697" s="162"/>
    </row>
    <row r="698" spans="1:4" x14ac:dyDescent="0.25">
      <c r="A698" s="162"/>
      <c r="B698" s="162"/>
      <c r="C698" s="162"/>
      <c r="D698" s="162"/>
    </row>
    <row r="699" spans="1:4" x14ac:dyDescent="0.25">
      <c r="A699" s="162"/>
      <c r="B699" s="162"/>
      <c r="C699" s="162"/>
      <c r="D699" s="162"/>
    </row>
    <row r="700" spans="1:4" x14ac:dyDescent="0.25">
      <c r="A700" s="162"/>
      <c r="B700" s="162"/>
      <c r="C700" s="162"/>
      <c r="D700" s="162"/>
    </row>
    <row r="701" spans="1:4" x14ac:dyDescent="0.25">
      <c r="A701" s="162"/>
      <c r="B701" s="162"/>
      <c r="C701" s="162"/>
      <c r="D701" s="162"/>
    </row>
    <row r="702" spans="1:4" x14ac:dyDescent="0.25">
      <c r="A702" s="162"/>
      <c r="B702" s="162"/>
      <c r="C702" s="162"/>
      <c r="D702" s="162"/>
    </row>
    <row r="703" spans="1:4" x14ac:dyDescent="0.25">
      <c r="A703" s="162"/>
      <c r="B703" s="162"/>
      <c r="C703" s="162"/>
      <c r="D703" s="162"/>
    </row>
    <row r="704" spans="1:4" x14ac:dyDescent="0.25">
      <c r="A704" s="162"/>
      <c r="B704" s="162"/>
      <c r="C704" s="162"/>
      <c r="D704" s="162"/>
    </row>
    <row r="705" spans="1:4" x14ac:dyDescent="0.25">
      <c r="A705" s="162"/>
      <c r="B705" s="162"/>
      <c r="C705" s="162"/>
      <c r="D705" s="162"/>
    </row>
    <row r="706" spans="1:4" x14ac:dyDescent="0.25">
      <c r="A706" s="162"/>
      <c r="B706" s="162"/>
      <c r="C706" s="162"/>
      <c r="D706" s="162"/>
    </row>
    <row r="707" spans="1:4" x14ac:dyDescent="0.25">
      <c r="A707" s="162"/>
      <c r="B707" s="162"/>
      <c r="C707" s="162"/>
      <c r="D707" s="162"/>
    </row>
    <row r="708" spans="1:4" x14ac:dyDescent="0.25">
      <c r="A708" s="162"/>
      <c r="B708" s="162"/>
      <c r="C708" s="162"/>
      <c r="D708" s="162"/>
    </row>
    <row r="709" spans="1:4" x14ac:dyDescent="0.25">
      <c r="A709" s="162"/>
      <c r="B709" s="162"/>
      <c r="C709" s="162"/>
      <c r="D709" s="162"/>
    </row>
    <row r="710" spans="1:4" x14ac:dyDescent="0.25">
      <c r="A710" s="162"/>
      <c r="B710" s="162"/>
      <c r="C710" s="162"/>
      <c r="D710" s="162"/>
    </row>
    <row r="711" spans="1:4" x14ac:dyDescent="0.25">
      <c r="A711" s="162"/>
      <c r="B711" s="162"/>
      <c r="C711" s="162"/>
      <c r="D711" s="162"/>
    </row>
    <row r="712" spans="1:4" x14ac:dyDescent="0.25">
      <c r="A712" s="162"/>
      <c r="B712" s="162"/>
      <c r="C712" s="162"/>
      <c r="D712" s="162"/>
    </row>
    <row r="713" spans="1:4" x14ac:dyDescent="0.25">
      <c r="A713" s="162"/>
      <c r="B713" s="162"/>
      <c r="C713" s="162"/>
      <c r="D713" s="162"/>
    </row>
    <row r="714" spans="1:4" x14ac:dyDescent="0.25">
      <c r="A714" s="162"/>
      <c r="B714" s="162"/>
      <c r="C714" s="162"/>
      <c r="D714" s="162"/>
    </row>
    <row r="715" spans="1:4" x14ac:dyDescent="0.25">
      <c r="A715" s="162"/>
      <c r="B715" s="162"/>
      <c r="C715" s="162"/>
      <c r="D715" s="162"/>
    </row>
    <row r="716" spans="1:4" x14ac:dyDescent="0.25">
      <c r="A716" s="162"/>
      <c r="B716" s="162"/>
      <c r="C716" s="162"/>
      <c r="D716" s="162"/>
    </row>
    <row r="717" spans="1:4" x14ac:dyDescent="0.25">
      <c r="A717" s="162"/>
      <c r="B717" s="162"/>
      <c r="C717" s="162"/>
      <c r="D717" s="162"/>
    </row>
    <row r="718" spans="1:4" x14ac:dyDescent="0.25">
      <c r="A718" s="162"/>
      <c r="B718" s="162"/>
      <c r="C718" s="162"/>
      <c r="D718" s="162"/>
    </row>
    <row r="719" spans="1:4" x14ac:dyDescent="0.25">
      <c r="A719" s="162"/>
      <c r="B719" s="162"/>
      <c r="C719" s="162"/>
      <c r="D719" s="162"/>
    </row>
    <row r="720" spans="1:4" x14ac:dyDescent="0.25">
      <c r="A720" s="162"/>
      <c r="B720" s="162"/>
      <c r="C720" s="162"/>
      <c r="D720" s="162"/>
    </row>
    <row r="721" spans="1:4" x14ac:dyDescent="0.25">
      <c r="A721" s="162"/>
      <c r="B721" s="162"/>
      <c r="C721" s="162"/>
      <c r="D721" s="162"/>
    </row>
    <row r="722" spans="1:4" x14ac:dyDescent="0.25">
      <c r="A722" s="162"/>
      <c r="B722" s="162"/>
      <c r="C722" s="162"/>
      <c r="D722" s="162"/>
    </row>
    <row r="723" spans="1:4" x14ac:dyDescent="0.25">
      <c r="A723" s="162"/>
      <c r="B723" s="162"/>
      <c r="C723" s="162"/>
      <c r="D723" s="162"/>
    </row>
    <row r="724" spans="1:4" x14ac:dyDescent="0.25">
      <c r="A724" s="162"/>
      <c r="B724" s="162"/>
      <c r="C724" s="162"/>
      <c r="D724" s="162"/>
    </row>
    <row r="725" spans="1:4" x14ac:dyDescent="0.25">
      <c r="A725" s="162"/>
      <c r="B725" s="162"/>
      <c r="C725" s="162"/>
      <c r="D725" s="162"/>
    </row>
    <row r="726" spans="1:4" x14ac:dyDescent="0.25">
      <c r="A726" s="162"/>
      <c r="B726" s="162"/>
      <c r="C726" s="162"/>
      <c r="D726" s="162"/>
    </row>
    <row r="727" spans="1:4" x14ac:dyDescent="0.25">
      <c r="A727" s="162"/>
      <c r="B727" s="162"/>
      <c r="C727" s="162"/>
      <c r="D727" s="162"/>
    </row>
    <row r="728" spans="1:4" x14ac:dyDescent="0.25">
      <c r="A728" s="162"/>
      <c r="B728" s="162"/>
      <c r="C728" s="162"/>
      <c r="D728" s="162"/>
    </row>
    <row r="729" spans="1:4" x14ac:dyDescent="0.25">
      <c r="A729" s="162"/>
      <c r="B729" s="162"/>
      <c r="C729" s="162"/>
      <c r="D729" s="162"/>
    </row>
    <row r="730" spans="1:4" x14ac:dyDescent="0.25">
      <c r="A730" s="162"/>
      <c r="B730" s="162"/>
      <c r="C730" s="162"/>
      <c r="D730" s="162"/>
    </row>
    <row r="731" spans="1:4" x14ac:dyDescent="0.25">
      <c r="A731" s="162"/>
      <c r="B731" s="162"/>
      <c r="C731" s="162"/>
      <c r="D731" s="162"/>
    </row>
    <row r="732" spans="1:4" x14ac:dyDescent="0.25">
      <c r="A732" s="162"/>
      <c r="B732" s="162"/>
      <c r="C732" s="162"/>
      <c r="D732" s="162"/>
    </row>
    <row r="733" spans="1:4" x14ac:dyDescent="0.25">
      <c r="A733" s="162"/>
      <c r="B733" s="162"/>
      <c r="C733" s="162"/>
      <c r="D733" s="162"/>
    </row>
    <row r="734" spans="1:4" x14ac:dyDescent="0.25">
      <c r="A734" s="162"/>
      <c r="B734" s="162"/>
      <c r="C734" s="162"/>
      <c r="D734" s="162"/>
    </row>
    <row r="735" spans="1:4" x14ac:dyDescent="0.25">
      <c r="A735" s="162"/>
      <c r="B735" s="162"/>
      <c r="C735" s="162"/>
      <c r="D735" s="162"/>
    </row>
    <row r="736" spans="1:4" x14ac:dyDescent="0.25">
      <c r="A736" s="162"/>
      <c r="B736" s="162"/>
      <c r="C736" s="162"/>
      <c r="D736" s="162"/>
    </row>
    <row r="737" spans="1:4" x14ac:dyDescent="0.25">
      <c r="A737" s="162"/>
      <c r="B737" s="162"/>
      <c r="C737" s="162"/>
      <c r="D737" s="162"/>
    </row>
    <row r="738" spans="1:4" x14ac:dyDescent="0.25">
      <c r="A738" s="162"/>
      <c r="B738" s="162"/>
      <c r="C738" s="162"/>
      <c r="D738" s="162"/>
    </row>
    <row r="739" spans="1:4" x14ac:dyDescent="0.25">
      <c r="A739" s="162"/>
      <c r="B739" s="162"/>
      <c r="C739" s="162"/>
      <c r="D739" s="162"/>
    </row>
    <row r="740" spans="1:4" x14ac:dyDescent="0.25">
      <c r="A740" s="162"/>
      <c r="B740" s="162"/>
      <c r="C740" s="162"/>
      <c r="D740" s="162"/>
    </row>
    <row r="741" spans="1:4" x14ac:dyDescent="0.25">
      <c r="A741" s="162"/>
      <c r="B741" s="162"/>
      <c r="C741" s="162"/>
      <c r="D741" s="162"/>
    </row>
    <row r="742" spans="1:4" x14ac:dyDescent="0.25">
      <c r="A742" s="162"/>
      <c r="B742" s="162"/>
      <c r="C742" s="162"/>
      <c r="D742" s="162"/>
    </row>
    <row r="743" spans="1:4" x14ac:dyDescent="0.25">
      <c r="A743" s="162"/>
      <c r="B743" s="162"/>
      <c r="C743" s="162"/>
      <c r="D743" s="162"/>
    </row>
    <row r="744" spans="1:4" x14ac:dyDescent="0.25">
      <c r="A744" s="162"/>
      <c r="B744" s="162"/>
      <c r="C744" s="162"/>
      <c r="D744" s="162"/>
    </row>
    <row r="745" spans="1:4" x14ac:dyDescent="0.25">
      <c r="A745" s="162"/>
      <c r="B745" s="162"/>
      <c r="C745" s="162"/>
      <c r="D745" s="162"/>
    </row>
    <row r="746" spans="1:4" x14ac:dyDescent="0.25">
      <c r="A746" s="162"/>
      <c r="B746" s="162"/>
      <c r="C746" s="162"/>
      <c r="D746" s="162"/>
    </row>
    <row r="747" spans="1:4" x14ac:dyDescent="0.25">
      <c r="A747" s="162"/>
      <c r="B747" s="162"/>
      <c r="C747" s="162"/>
      <c r="D747" s="162"/>
    </row>
    <row r="748" spans="1:4" x14ac:dyDescent="0.25">
      <c r="A748" s="162"/>
      <c r="B748" s="162"/>
      <c r="C748" s="162"/>
      <c r="D748" s="162"/>
    </row>
    <row r="749" spans="1:4" x14ac:dyDescent="0.25">
      <c r="A749" s="162"/>
      <c r="B749" s="162"/>
      <c r="C749" s="162"/>
      <c r="D749" s="162"/>
    </row>
    <row r="750" spans="1:4" x14ac:dyDescent="0.25">
      <c r="A750" s="162"/>
      <c r="B750" s="162"/>
      <c r="C750" s="162"/>
      <c r="D750" s="162"/>
    </row>
    <row r="751" spans="1:4" x14ac:dyDescent="0.25">
      <c r="A751" s="162"/>
      <c r="B751" s="162"/>
      <c r="C751" s="162"/>
      <c r="D751" s="162"/>
    </row>
    <row r="752" spans="1:4" x14ac:dyDescent="0.25">
      <c r="A752" s="162"/>
      <c r="B752" s="162"/>
      <c r="C752" s="162"/>
      <c r="D752" s="162"/>
    </row>
    <row r="753" spans="1:4" x14ac:dyDescent="0.25">
      <c r="A753" s="162"/>
      <c r="B753" s="162"/>
      <c r="C753" s="162"/>
      <c r="D753" s="162"/>
    </row>
    <row r="754" spans="1:4" x14ac:dyDescent="0.25">
      <c r="A754" s="162"/>
      <c r="B754" s="162"/>
      <c r="C754" s="162"/>
      <c r="D754" s="162"/>
    </row>
    <row r="755" spans="1:4" x14ac:dyDescent="0.25">
      <c r="A755" s="162"/>
      <c r="B755" s="162"/>
      <c r="C755" s="162"/>
      <c r="D755" s="162"/>
    </row>
    <row r="756" spans="1:4" x14ac:dyDescent="0.25">
      <c r="A756" s="162"/>
      <c r="B756" s="162"/>
      <c r="C756" s="162"/>
      <c r="D756" s="162"/>
    </row>
    <row r="757" spans="1:4" x14ac:dyDescent="0.25">
      <c r="A757" s="162"/>
      <c r="B757" s="162"/>
      <c r="C757" s="162"/>
      <c r="D757" s="162"/>
    </row>
    <row r="758" spans="1:4" x14ac:dyDescent="0.25">
      <c r="A758" s="162"/>
      <c r="B758" s="162"/>
      <c r="C758" s="162"/>
      <c r="D758" s="162"/>
    </row>
    <row r="759" spans="1:4" x14ac:dyDescent="0.25">
      <c r="A759" s="162"/>
      <c r="B759" s="162"/>
      <c r="C759" s="162"/>
      <c r="D759" s="162"/>
    </row>
    <row r="760" spans="1:4" x14ac:dyDescent="0.25">
      <c r="A760" s="162"/>
      <c r="B760" s="162"/>
      <c r="C760" s="162"/>
      <c r="D760" s="162"/>
    </row>
    <row r="761" spans="1:4" x14ac:dyDescent="0.25">
      <c r="A761" s="162"/>
      <c r="B761" s="162"/>
      <c r="C761" s="162"/>
      <c r="D761" s="162"/>
    </row>
    <row r="762" spans="1:4" x14ac:dyDescent="0.25">
      <c r="A762" s="162"/>
      <c r="B762" s="162"/>
      <c r="C762" s="162"/>
      <c r="D762" s="162"/>
    </row>
    <row r="763" spans="1:4" x14ac:dyDescent="0.25">
      <c r="A763" s="162"/>
      <c r="B763" s="162"/>
      <c r="C763" s="162"/>
      <c r="D763" s="162"/>
    </row>
    <row r="764" spans="1:4" x14ac:dyDescent="0.25">
      <c r="A764" s="162"/>
      <c r="B764" s="162"/>
      <c r="C764" s="162"/>
      <c r="D764" s="162"/>
    </row>
    <row r="765" spans="1:4" x14ac:dyDescent="0.25">
      <c r="A765" s="162"/>
      <c r="B765" s="162"/>
      <c r="C765" s="162"/>
      <c r="D765" s="162"/>
    </row>
    <row r="766" spans="1:4" x14ac:dyDescent="0.25">
      <c r="A766" s="162"/>
      <c r="B766" s="162"/>
      <c r="C766" s="162"/>
      <c r="D766" s="162"/>
    </row>
    <row r="767" spans="1:4" x14ac:dyDescent="0.25">
      <c r="A767" s="162"/>
      <c r="B767" s="162"/>
      <c r="C767" s="162"/>
      <c r="D767" s="162"/>
    </row>
    <row r="768" spans="1:4" x14ac:dyDescent="0.25">
      <c r="A768" s="162"/>
      <c r="B768" s="162"/>
      <c r="C768" s="162"/>
      <c r="D768" s="162"/>
    </row>
    <row r="769" spans="1:4" x14ac:dyDescent="0.25">
      <c r="A769" s="162"/>
      <c r="B769" s="162"/>
      <c r="C769" s="162"/>
      <c r="D769" s="162"/>
    </row>
    <row r="770" spans="1:4" x14ac:dyDescent="0.25">
      <c r="A770" s="162"/>
      <c r="B770" s="162"/>
      <c r="C770" s="162"/>
      <c r="D770" s="162"/>
    </row>
    <row r="771" spans="1:4" x14ac:dyDescent="0.25">
      <c r="A771" s="162"/>
      <c r="B771" s="162"/>
      <c r="C771" s="162"/>
      <c r="D771" s="162"/>
    </row>
    <row r="772" spans="1:4" x14ac:dyDescent="0.25">
      <c r="A772" s="162"/>
      <c r="B772" s="162"/>
      <c r="C772" s="162"/>
      <c r="D772" s="162"/>
    </row>
    <row r="773" spans="1:4" x14ac:dyDescent="0.25">
      <c r="A773" s="162"/>
      <c r="B773" s="162"/>
      <c r="C773" s="162"/>
      <c r="D773" s="162"/>
    </row>
    <row r="774" spans="1:4" x14ac:dyDescent="0.25">
      <c r="A774" s="162"/>
      <c r="B774" s="162"/>
      <c r="C774" s="162"/>
      <c r="D774" s="162"/>
    </row>
    <row r="775" spans="1:4" x14ac:dyDescent="0.25">
      <c r="A775" s="162"/>
      <c r="B775" s="162"/>
      <c r="C775" s="162"/>
      <c r="D775" s="162"/>
    </row>
    <row r="776" spans="1:4" x14ac:dyDescent="0.25">
      <c r="A776" s="162"/>
      <c r="B776" s="162"/>
      <c r="C776" s="162"/>
      <c r="D776" s="162"/>
    </row>
    <row r="777" spans="1:4" x14ac:dyDescent="0.25">
      <c r="A777" s="162"/>
      <c r="B777" s="162"/>
      <c r="C777" s="162"/>
      <c r="D777" s="162"/>
    </row>
    <row r="778" spans="1:4" x14ac:dyDescent="0.25">
      <c r="A778" s="162"/>
      <c r="B778" s="162"/>
      <c r="C778" s="162"/>
      <c r="D778" s="162"/>
    </row>
    <row r="779" spans="1:4" x14ac:dyDescent="0.25">
      <c r="A779" s="162"/>
      <c r="B779" s="162"/>
      <c r="C779" s="162"/>
      <c r="D779" s="162"/>
    </row>
    <row r="780" spans="1:4" x14ac:dyDescent="0.25">
      <c r="A780" s="162"/>
      <c r="B780" s="162"/>
      <c r="C780" s="162"/>
      <c r="D780" s="162"/>
    </row>
    <row r="781" spans="1:4" x14ac:dyDescent="0.25">
      <c r="A781" s="162"/>
      <c r="B781" s="162"/>
      <c r="C781" s="162"/>
      <c r="D781" s="162"/>
    </row>
    <row r="782" spans="1:4" x14ac:dyDescent="0.25">
      <c r="A782" s="162"/>
      <c r="B782" s="162"/>
      <c r="C782" s="162"/>
      <c r="D782" s="162"/>
    </row>
    <row r="783" spans="1:4" x14ac:dyDescent="0.25">
      <c r="A783" s="162"/>
      <c r="B783" s="162"/>
      <c r="C783" s="162"/>
      <c r="D783" s="162"/>
    </row>
    <row r="784" spans="1:4" x14ac:dyDescent="0.25">
      <c r="A784" s="162"/>
      <c r="B784" s="162"/>
      <c r="C784" s="162"/>
      <c r="D784" s="162"/>
    </row>
    <row r="785" spans="1:4" x14ac:dyDescent="0.25">
      <c r="A785" s="162"/>
      <c r="B785" s="162"/>
      <c r="C785" s="162"/>
      <c r="D785" s="162"/>
    </row>
    <row r="786" spans="1:4" x14ac:dyDescent="0.25">
      <c r="A786" s="162"/>
      <c r="B786" s="162"/>
      <c r="C786" s="162"/>
      <c r="D786" s="162"/>
    </row>
    <row r="787" spans="1:4" x14ac:dyDescent="0.25">
      <c r="A787" s="162"/>
      <c r="B787" s="162"/>
      <c r="C787" s="162"/>
      <c r="D787" s="162"/>
    </row>
    <row r="788" spans="1:4" x14ac:dyDescent="0.25">
      <c r="A788" s="162"/>
      <c r="B788" s="162"/>
      <c r="C788" s="162"/>
      <c r="D788" s="162"/>
    </row>
    <row r="789" spans="1:4" x14ac:dyDescent="0.25">
      <c r="A789" s="162"/>
      <c r="B789" s="162"/>
      <c r="C789" s="162"/>
      <c r="D789" s="162"/>
    </row>
    <row r="790" spans="1:4" x14ac:dyDescent="0.25">
      <c r="A790" s="162"/>
      <c r="B790" s="162"/>
      <c r="C790" s="162"/>
      <c r="D790" s="162"/>
    </row>
    <row r="791" spans="1:4" x14ac:dyDescent="0.25">
      <c r="A791" s="162"/>
      <c r="B791" s="162"/>
      <c r="C791" s="162"/>
      <c r="D791" s="162"/>
    </row>
    <row r="792" spans="1:4" x14ac:dyDescent="0.25">
      <c r="A792" s="162"/>
      <c r="B792" s="162"/>
      <c r="C792" s="162"/>
      <c r="D792" s="162"/>
    </row>
    <row r="793" spans="1:4" x14ac:dyDescent="0.25">
      <c r="A793" s="162"/>
      <c r="B793" s="162"/>
      <c r="C793" s="162"/>
      <c r="D793" s="162"/>
    </row>
    <row r="794" spans="1:4" x14ac:dyDescent="0.25">
      <c r="A794" s="162"/>
      <c r="B794" s="162"/>
      <c r="C794" s="162"/>
      <c r="D794" s="162"/>
    </row>
    <row r="795" spans="1:4" x14ac:dyDescent="0.25">
      <c r="A795" s="162"/>
      <c r="B795" s="162"/>
      <c r="C795" s="162"/>
      <c r="D795" s="162"/>
    </row>
    <row r="796" spans="1:4" x14ac:dyDescent="0.25">
      <c r="A796" s="162"/>
      <c r="B796" s="162"/>
      <c r="C796" s="162"/>
      <c r="D796" s="162"/>
    </row>
    <row r="797" spans="1:4" x14ac:dyDescent="0.25">
      <c r="A797" s="162"/>
      <c r="B797" s="162"/>
      <c r="C797" s="162"/>
      <c r="D797" s="162"/>
    </row>
    <row r="798" spans="1:4" x14ac:dyDescent="0.25">
      <c r="A798" s="162"/>
      <c r="B798" s="162"/>
      <c r="C798" s="162"/>
      <c r="D798" s="162"/>
    </row>
    <row r="799" spans="1:4" x14ac:dyDescent="0.25">
      <c r="A799" s="162"/>
      <c r="B799" s="162"/>
      <c r="C799" s="162"/>
      <c r="D799" s="162"/>
    </row>
    <row r="800" spans="1:4" x14ac:dyDescent="0.25">
      <c r="A800" s="162"/>
      <c r="B800" s="162"/>
      <c r="C800" s="162"/>
      <c r="D800" s="162"/>
    </row>
    <row r="801" spans="1:4" x14ac:dyDescent="0.25">
      <c r="A801" s="162"/>
      <c r="B801" s="162"/>
      <c r="C801" s="162"/>
      <c r="D801" s="162"/>
    </row>
    <row r="802" spans="1:4" x14ac:dyDescent="0.25">
      <c r="A802" s="162"/>
      <c r="B802" s="162"/>
      <c r="C802" s="162"/>
      <c r="D802" s="162"/>
    </row>
    <row r="803" spans="1:4" x14ac:dyDescent="0.25">
      <c r="A803" s="162"/>
      <c r="B803" s="162"/>
      <c r="C803" s="162"/>
      <c r="D803" s="162"/>
    </row>
    <row r="804" spans="1:4" x14ac:dyDescent="0.25">
      <c r="A804" s="162"/>
      <c r="B804" s="162"/>
      <c r="C804" s="162"/>
      <c r="D804" s="162"/>
    </row>
    <row r="805" spans="1:4" x14ac:dyDescent="0.25">
      <c r="A805" s="162"/>
      <c r="B805" s="162"/>
      <c r="C805" s="162"/>
      <c r="D805" s="162"/>
    </row>
    <row r="806" spans="1:4" x14ac:dyDescent="0.25">
      <c r="A806" s="162"/>
      <c r="B806" s="162"/>
      <c r="C806" s="162"/>
      <c r="D806" s="162"/>
    </row>
    <row r="807" spans="1:4" x14ac:dyDescent="0.25">
      <c r="A807" s="162"/>
      <c r="B807" s="162"/>
      <c r="C807" s="162"/>
      <c r="D807" s="162"/>
    </row>
    <row r="808" spans="1:4" x14ac:dyDescent="0.25">
      <c r="A808" s="162"/>
      <c r="B808" s="162"/>
      <c r="C808" s="162"/>
      <c r="D808" s="162"/>
    </row>
    <row r="809" spans="1:4" x14ac:dyDescent="0.25">
      <c r="A809" s="162"/>
      <c r="B809" s="162"/>
      <c r="C809" s="162"/>
      <c r="D809" s="162"/>
    </row>
    <row r="810" spans="1:4" x14ac:dyDescent="0.25">
      <c r="A810" s="162"/>
      <c r="B810" s="162"/>
      <c r="C810" s="162"/>
      <c r="D810" s="162"/>
    </row>
    <row r="811" spans="1:4" x14ac:dyDescent="0.25">
      <c r="A811" s="162"/>
      <c r="B811" s="162"/>
      <c r="C811" s="162"/>
      <c r="D811" s="162"/>
    </row>
    <row r="812" spans="1:4" x14ac:dyDescent="0.25">
      <c r="A812" s="162"/>
      <c r="B812" s="162"/>
      <c r="C812" s="162"/>
      <c r="D812" s="162"/>
    </row>
    <row r="813" spans="1:4" x14ac:dyDescent="0.25">
      <c r="A813" s="162"/>
      <c r="B813" s="162"/>
      <c r="C813" s="162"/>
      <c r="D813" s="162"/>
    </row>
    <row r="814" spans="1:4" x14ac:dyDescent="0.25">
      <c r="A814" s="162"/>
      <c r="B814" s="162"/>
      <c r="C814" s="162"/>
      <c r="D814" s="162"/>
    </row>
    <row r="815" spans="1:4" x14ac:dyDescent="0.25">
      <c r="A815" s="162"/>
      <c r="B815" s="162"/>
      <c r="C815" s="162"/>
      <c r="D815" s="162"/>
    </row>
    <row r="816" spans="1:4" x14ac:dyDescent="0.25">
      <c r="A816" s="162"/>
      <c r="B816" s="162"/>
      <c r="C816" s="162"/>
      <c r="D816" s="162"/>
    </row>
    <row r="817" spans="1:4" x14ac:dyDescent="0.25">
      <c r="A817" s="162"/>
      <c r="B817" s="162"/>
      <c r="C817" s="162"/>
      <c r="D817" s="162"/>
    </row>
    <row r="818" spans="1:4" x14ac:dyDescent="0.25">
      <c r="A818" s="162"/>
      <c r="B818" s="162"/>
      <c r="C818" s="162"/>
      <c r="D818" s="162"/>
    </row>
    <row r="819" spans="1:4" x14ac:dyDescent="0.25">
      <c r="A819" s="162"/>
      <c r="B819" s="162"/>
      <c r="C819" s="162"/>
      <c r="D819" s="162"/>
    </row>
    <row r="820" spans="1:4" x14ac:dyDescent="0.25">
      <c r="A820" s="162"/>
      <c r="B820" s="162"/>
      <c r="C820" s="162"/>
      <c r="D820" s="162"/>
    </row>
    <row r="821" spans="1:4" x14ac:dyDescent="0.25">
      <c r="A821" s="162"/>
      <c r="B821" s="162"/>
      <c r="C821" s="162"/>
      <c r="D821" s="162"/>
    </row>
    <row r="822" spans="1:4" x14ac:dyDescent="0.25">
      <c r="A822" s="162"/>
      <c r="B822" s="162"/>
      <c r="C822" s="162"/>
      <c r="D822" s="162"/>
    </row>
    <row r="823" spans="1:4" x14ac:dyDescent="0.25">
      <c r="A823" s="162"/>
      <c r="B823" s="162"/>
      <c r="C823" s="162"/>
      <c r="D823" s="162"/>
    </row>
    <row r="824" spans="1:4" x14ac:dyDescent="0.25">
      <c r="A824" s="162"/>
      <c r="B824" s="162"/>
      <c r="C824" s="162"/>
      <c r="D824" s="162"/>
    </row>
    <row r="825" spans="1:4" x14ac:dyDescent="0.25">
      <c r="A825" s="162"/>
      <c r="B825" s="162"/>
      <c r="C825" s="162"/>
      <c r="D825" s="162"/>
    </row>
    <row r="826" spans="1:4" x14ac:dyDescent="0.25">
      <c r="A826" s="162"/>
      <c r="B826" s="162"/>
      <c r="C826" s="162"/>
      <c r="D826" s="162"/>
    </row>
    <row r="827" spans="1:4" x14ac:dyDescent="0.25">
      <c r="A827" s="162"/>
      <c r="B827" s="162"/>
      <c r="C827" s="162"/>
      <c r="D827" s="162"/>
    </row>
    <row r="828" spans="1:4" x14ac:dyDescent="0.25">
      <c r="A828" s="162"/>
      <c r="B828" s="162"/>
      <c r="C828" s="162"/>
      <c r="D828" s="162"/>
    </row>
    <row r="829" spans="1:4" x14ac:dyDescent="0.25">
      <c r="A829" s="162"/>
      <c r="B829" s="162"/>
      <c r="C829" s="162"/>
      <c r="D829" s="162"/>
    </row>
    <row r="830" spans="1:4" x14ac:dyDescent="0.25">
      <c r="A830" s="162"/>
      <c r="B830" s="162"/>
      <c r="C830" s="162"/>
      <c r="D830" s="162"/>
    </row>
    <row r="831" spans="1:4" x14ac:dyDescent="0.25">
      <c r="A831" s="162"/>
      <c r="B831" s="162"/>
      <c r="C831" s="162"/>
      <c r="D831" s="162"/>
    </row>
    <row r="832" spans="1:4" x14ac:dyDescent="0.25">
      <c r="A832" s="162"/>
      <c r="B832" s="162"/>
      <c r="C832" s="162"/>
      <c r="D832" s="162"/>
    </row>
    <row r="833" spans="1:4" x14ac:dyDescent="0.25">
      <c r="A833" s="162"/>
      <c r="B833" s="162"/>
      <c r="C833" s="162"/>
      <c r="D833" s="162"/>
    </row>
    <row r="834" spans="1:4" x14ac:dyDescent="0.25">
      <c r="A834" s="162"/>
      <c r="B834" s="162"/>
      <c r="C834" s="162"/>
      <c r="D834" s="162"/>
    </row>
    <row r="835" spans="1:4" x14ac:dyDescent="0.25">
      <c r="A835" s="162"/>
      <c r="B835" s="162"/>
      <c r="C835" s="162"/>
      <c r="D835" s="162"/>
    </row>
    <row r="836" spans="1:4" x14ac:dyDescent="0.25">
      <c r="A836" s="162"/>
      <c r="B836" s="162"/>
      <c r="C836" s="162"/>
      <c r="D836" s="162"/>
    </row>
    <row r="837" spans="1:4" x14ac:dyDescent="0.25">
      <c r="A837" s="162"/>
      <c r="B837" s="162"/>
      <c r="C837" s="162"/>
      <c r="D837" s="162"/>
    </row>
    <row r="838" spans="1:4" x14ac:dyDescent="0.25">
      <c r="A838" s="162"/>
      <c r="B838" s="162"/>
      <c r="C838" s="162"/>
      <c r="D838" s="162"/>
    </row>
    <row r="839" spans="1:4" x14ac:dyDescent="0.25">
      <c r="A839" s="162"/>
      <c r="B839" s="162"/>
      <c r="C839" s="162"/>
      <c r="D839" s="162"/>
    </row>
    <row r="840" spans="1:4" x14ac:dyDescent="0.25">
      <c r="A840" s="162"/>
      <c r="B840" s="162"/>
      <c r="C840" s="162"/>
      <c r="D840" s="162"/>
    </row>
    <row r="841" spans="1:4" x14ac:dyDescent="0.25">
      <c r="A841" s="162"/>
      <c r="B841" s="162"/>
      <c r="C841" s="162"/>
      <c r="D841" s="162"/>
    </row>
    <row r="842" spans="1:4" x14ac:dyDescent="0.25">
      <c r="A842" s="162"/>
      <c r="B842" s="162"/>
      <c r="C842" s="162"/>
      <c r="D842" s="162"/>
    </row>
    <row r="843" spans="1:4" x14ac:dyDescent="0.25">
      <c r="A843" s="162"/>
      <c r="B843" s="162"/>
      <c r="C843" s="162"/>
      <c r="D843" s="162"/>
    </row>
    <row r="844" spans="1:4" x14ac:dyDescent="0.25">
      <c r="A844" s="162"/>
      <c r="B844" s="162"/>
      <c r="C844" s="162"/>
      <c r="D844" s="162"/>
    </row>
    <row r="845" spans="1:4" x14ac:dyDescent="0.25">
      <c r="A845" s="162"/>
      <c r="B845" s="162"/>
      <c r="C845" s="162"/>
      <c r="D845" s="162"/>
    </row>
    <row r="846" spans="1:4" x14ac:dyDescent="0.25">
      <c r="A846" s="162"/>
      <c r="B846" s="162"/>
      <c r="C846" s="162"/>
      <c r="D846" s="162"/>
    </row>
    <row r="847" spans="1:4" x14ac:dyDescent="0.25">
      <c r="A847" s="162"/>
      <c r="B847" s="162"/>
      <c r="C847" s="162"/>
      <c r="D847" s="162"/>
    </row>
    <row r="848" spans="1:4" x14ac:dyDescent="0.25">
      <c r="A848" s="162"/>
      <c r="B848" s="162"/>
      <c r="C848" s="162"/>
      <c r="D848" s="162"/>
    </row>
    <row r="849" spans="1:4" x14ac:dyDescent="0.25">
      <c r="A849" s="162"/>
      <c r="B849" s="162"/>
      <c r="C849" s="162"/>
      <c r="D849" s="162"/>
    </row>
    <row r="850" spans="1:4" x14ac:dyDescent="0.25">
      <c r="A850" s="162"/>
      <c r="B850" s="162"/>
      <c r="C850" s="162"/>
      <c r="D850" s="162"/>
    </row>
    <row r="851" spans="1:4" x14ac:dyDescent="0.25">
      <c r="A851" s="162"/>
      <c r="B851" s="162"/>
      <c r="C851" s="162"/>
      <c r="D851" s="162"/>
    </row>
    <row r="852" spans="1:4" x14ac:dyDescent="0.25">
      <c r="A852" s="162"/>
      <c r="B852" s="162"/>
      <c r="C852" s="162"/>
      <c r="D852" s="162"/>
    </row>
    <row r="853" spans="1:4" x14ac:dyDescent="0.25">
      <c r="A853" s="162"/>
      <c r="B853" s="162"/>
      <c r="C853" s="162"/>
      <c r="D853" s="162"/>
    </row>
    <row r="854" spans="1:4" x14ac:dyDescent="0.25">
      <c r="A854" s="162"/>
      <c r="B854" s="162"/>
      <c r="C854" s="162"/>
      <c r="D854" s="162"/>
    </row>
    <row r="855" spans="1:4" x14ac:dyDescent="0.25">
      <c r="A855" s="162"/>
      <c r="B855" s="162"/>
      <c r="C855" s="162"/>
      <c r="D855" s="162"/>
    </row>
    <row r="856" spans="1:4" x14ac:dyDescent="0.25">
      <c r="A856" s="162"/>
      <c r="B856" s="162"/>
      <c r="C856" s="162"/>
      <c r="D856" s="162"/>
    </row>
    <row r="857" spans="1:4" x14ac:dyDescent="0.25">
      <c r="A857" s="162"/>
      <c r="B857" s="162"/>
      <c r="C857" s="162"/>
      <c r="D857" s="162"/>
    </row>
    <row r="858" spans="1:4" x14ac:dyDescent="0.25">
      <c r="A858" s="162"/>
      <c r="B858" s="162"/>
      <c r="C858" s="162"/>
      <c r="D858" s="162"/>
    </row>
    <row r="859" spans="1:4" x14ac:dyDescent="0.25">
      <c r="A859" s="162"/>
      <c r="B859" s="162"/>
      <c r="C859" s="162"/>
      <c r="D859" s="162"/>
    </row>
    <row r="860" spans="1:4" x14ac:dyDescent="0.25">
      <c r="A860" s="162"/>
      <c r="B860" s="162"/>
      <c r="C860" s="162"/>
      <c r="D860" s="162"/>
    </row>
    <row r="861" spans="1:4" x14ac:dyDescent="0.25">
      <c r="A861" s="162"/>
      <c r="B861" s="162"/>
      <c r="C861" s="162"/>
      <c r="D861" s="162"/>
    </row>
    <row r="862" spans="1:4" x14ac:dyDescent="0.25">
      <c r="A862" s="162"/>
      <c r="B862" s="162"/>
      <c r="C862" s="162"/>
      <c r="D862" s="162"/>
    </row>
    <row r="863" spans="1:4" x14ac:dyDescent="0.25">
      <c r="A863" s="162"/>
      <c r="B863" s="162"/>
      <c r="C863" s="162"/>
      <c r="D863" s="162"/>
    </row>
    <row r="864" spans="1:4" x14ac:dyDescent="0.25">
      <c r="A864" s="162"/>
      <c r="B864" s="162"/>
      <c r="C864" s="162"/>
      <c r="D864" s="162"/>
    </row>
    <row r="865" spans="1:4" x14ac:dyDescent="0.25">
      <c r="A865" s="162"/>
      <c r="B865" s="162"/>
      <c r="C865" s="162"/>
      <c r="D865" s="162"/>
    </row>
    <row r="866" spans="1:4" x14ac:dyDescent="0.25">
      <c r="A866" s="162"/>
      <c r="B866" s="162"/>
      <c r="C866" s="162"/>
      <c r="D866" s="162"/>
    </row>
    <row r="867" spans="1:4" x14ac:dyDescent="0.25">
      <c r="A867" s="162"/>
      <c r="B867" s="162"/>
      <c r="C867" s="162"/>
      <c r="D867" s="162"/>
    </row>
    <row r="868" spans="1:4" x14ac:dyDescent="0.25">
      <c r="A868" s="162"/>
      <c r="B868" s="162"/>
      <c r="C868" s="162"/>
      <c r="D868" s="162"/>
    </row>
    <row r="869" spans="1:4" x14ac:dyDescent="0.25">
      <c r="A869" s="162"/>
      <c r="B869" s="162"/>
      <c r="C869" s="162"/>
      <c r="D869" s="162"/>
    </row>
    <row r="870" spans="1:4" x14ac:dyDescent="0.25">
      <c r="A870" s="162"/>
      <c r="B870" s="162"/>
      <c r="C870" s="162"/>
      <c r="D870" s="162"/>
    </row>
    <row r="871" spans="1:4" x14ac:dyDescent="0.25">
      <c r="A871" s="162"/>
      <c r="B871" s="162"/>
      <c r="C871" s="162"/>
      <c r="D871" s="162"/>
    </row>
    <row r="872" spans="1:4" x14ac:dyDescent="0.25">
      <c r="A872" s="162"/>
      <c r="B872" s="162"/>
      <c r="C872" s="162"/>
      <c r="D872" s="162"/>
    </row>
    <row r="873" spans="1:4" x14ac:dyDescent="0.25">
      <c r="A873" s="162"/>
      <c r="B873" s="162"/>
      <c r="C873" s="162"/>
      <c r="D873" s="162"/>
    </row>
    <row r="874" spans="1:4" x14ac:dyDescent="0.25">
      <c r="A874" s="162"/>
      <c r="B874" s="162"/>
      <c r="C874" s="162"/>
      <c r="D874" s="162"/>
    </row>
    <row r="875" spans="1:4" x14ac:dyDescent="0.25">
      <c r="A875" s="162"/>
      <c r="B875" s="162"/>
      <c r="C875" s="162"/>
      <c r="D875" s="162"/>
    </row>
    <row r="876" spans="1:4" x14ac:dyDescent="0.25">
      <c r="A876" s="162"/>
      <c r="B876" s="162"/>
      <c r="C876" s="162"/>
      <c r="D876" s="162"/>
    </row>
    <row r="877" spans="1:4" x14ac:dyDescent="0.25">
      <c r="A877" s="162"/>
      <c r="B877" s="162"/>
      <c r="C877" s="162"/>
      <c r="D877" s="162"/>
    </row>
    <row r="878" spans="1:4" x14ac:dyDescent="0.25">
      <c r="A878" s="162"/>
      <c r="B878" s="162"/>
      <c r="C878" s="162"/>
      <c r="D878" s="162"/>
    </row>
    <row r="879" spans="1:4" x14ac:dyDescent="0.25">
      <c r="A879" s="162"/>
      <c r="B879" s="162"/>
      <c r="C879" s="162"/>
      <c r="D879" s="162"/>
    </row>
    <row r="880" spans="1:4" x14ac:dyDescent="0.25">
      <c r="A880" s="162"/>
      <c r="B880" s="162"/>
      <c r="C880" s="162"/>
      <c r="D880" s="162"/>
    </row>
    <row r="881" spans="1:4" x14ac:dyDescent="0.25">
      <c r="A881" s="162"/>
      <c r="B881" s="162"/>
      <c r="C881" s="162"/>
      <c r="D881" s="162"/>
    </row>
    <row r="882" spans="1:4" x14ac:dyDescent="0.25">
      <c r="A882" s="162"/>
      <c r="B882" s="162"/>
      <c r="C882" s="162"/>
      <c r="D882" s="162"/>
    </row>
    <row r="883" spans="1:4" x14ac:dyDescent="0.25">
      <c r="A883" s="162"/>
      <c r="B883" s="162"/>
      <c r="C883" s="162"/>
      <c r="D883" s="162"/>
    </row>
    <row r="884" spans="1:4" x14ac:dyDescent="0.25">
      <c r="A884" s="162"/>
      <c r="B884" s="162"/>
      <c r="C884" s="162"/>
      <c r="D884" s="162"/>
    </row>
    <row r="885" spans="1:4" x14ac:dyDescent="0.25">
      <c r="A885" s="162"/>
      <c r="B885" s="162"/>
      <c r="C885" s="162"/>
      <c r="D885" s="162"/>
    </row>
    <row r="886" spans="1:4" x14ac:dyDescent="0.25">
      <c r="A886" s="162"/>
      <c r="B886" s="162"/>
      <c r="C886" s="162"/>
      <c r="D886" s="162"/>
    </row>
    <row r="887" spans="1:4" x14ac:dyDescent="0.25">
      <c r="A887" s="162"/>
      <c r="B887" s="162"/>
      <c r="C887" s="162"/>
      <c r="D887" s="162"/>
    </row>
    <row r="888" spans="1:4" x14ac:dyDescent="0.25">
      <c r="A888" s="162"/>
      <c r="B888" s="162"/>
      <c r="C888" s="162"/>
      <c r="D888" s="162"/>
    </row>
    <row r="889" spans="1:4" x14ac:dyDescent="0.25">
      <c r="A889" s="162"/>
      <c r="B889" s="162"/>
      <c r="C889" s="162"/>
      <c r="D889" s="162"/>
    </row>
    <row r="890" spans="1:4" x14ac:dyDescent="0.25">
      <c r="A890" s="162"/>
      <c r="B890" s="162"/>
      <c r="C890" s="162"/>
      <c r="D890" s="162"/>
    </row>
    <row r="891" spans="1:4" x14ac:dyDescent="0.25">
      <c r="A891" s="162"/>
      <c r="B891" s="162"/>
      <c r="C891" s="162"/>
      <c r="D891" s="162"/>
    </row>
    <row r="892" spans="1:4" x14ac:dyDescent="0.25">
      <c r="A892" s="162"/>
      <c r="B892" s="162"/>
      <c r="C892" s="162"/>
      <c r="D892" s="162"/>
    </row>
    <row r="893" spans="1:4" x14ac:dyDescent="0.25">
      <c r="A893" s="162"/>
      <c r="B893" s="162"/>
      <c r="C893" s="162"/>
      <c r="D893" s="162"/>
    </row>
    <row r="894" spans="1:4" x14ac:dyDescent="0.25">
      <c r="A894" s="162"/>
      <c r="B894" s="162"/>
      <c r="C894" s="162"/>
      <c r="D894" s="162"/>
    </row>
    <row r="895" spans="1:4" x14ac:dyDescent="0.25">
      <c r="A895" s="162"/>
      <c r="B895" s="162"/>
      <c r="C895" s="162"/>
      <c r="D895" s="162"/>
    </row>
    <row r="896" spans="1:4" x14ac:dyDescent="0.25">
      <c r="A896" s="162"/>
      <c r="B896" s="162"/>
      <c r="C896" s="162"/>
      <c r="D896" s="162"/>
    </row>
    <row r="897" spans="1:4" x14ac:dyDescent="0.25">
      <c r="A897" s="162"/>
      <c r="B897" s="162"/>
      <c r="C897" s="162"/>
      <c r="D897" s="162"/>
    </row>
    <row r="898" spans="1:4" x14ac:dyDescent="0.25">
      <c r="A898" s="162"/>
      <c r="B898" s="162"/>
      <c r="C898" s="162"/>
      <c r="D898" s="162"/>
    </row>
    <row r="899" spans="1:4" x14ac:dyDescent="0.25">
      <c r="A899" s="162"/>
      <c r="B899" s="162"/>
      <c r="C899" s="162"/>
      <c r="D899" s="162"/>
    </row>
    <row r="900" spans="1:4" x14ac:dyDescent="0.25">
      <c r="A900" s="162"/>
      <c r="B900" s="162"/>
      <c r="C900" s="162"/>
      <c r="D900" s="162"/>
    </row>
    <row r="901" spans="1:4" x14ac:dyDescent="0.25">
      <c r="A901" s="162"/>
      <c r="B901" s="162"/>
      <c r="C901" s="162"/>
      <c r="D901" s="162"/>
    </row>
    <row r="902" spans="1:4" x14ac:dyDescent="0.25">
      <c r="A902" s="162"/>
      <c r="B902" s="162"/>
      <c r="C902" s="162"/>
      <c r="D902" s="162"/>
    </row>
    <row r="903" spans="1:4" x14ac:dyDescent="0.25">
      <c r="A903" s="162"/>
      <c r="B903" s="162"/>
      <c r="C903" s="162"/>
      <c r="D903" s="162"/>
    </row>
    <row r="904" spans="1:4" x14ac:dyDescent="0.25">
      <c r="A904" s="162"/>
      <c r="B904" s="162"/>
      <c r="C904" s="162"/>
      <c r="D904" s="162"/>
    </row>
    <row r="905" spans="1:4" x14ac:dyDescent="0.25">
      <c r="A905" s="162"/>
      <c r="B905" s="162"/>
      <c r="C905" s="162"/>
      <c r="D905" s="162"/>
    </row>
    <row r="906" spans="1:4" x14ac:dyDescent="0.25">
      <c r="A906" s="162"/>
      <c r="B906" s="162"/>
      <c r="C906" s="162"/>
      <c r="D906" s="162"/>
    </row>
    <row r="907" spans="1:4" x14ac:dyDescent="0.25">
      <c r="A907" s="162"/>
      <c r="B907" s="162"/>
      <c r="C907" s="162"/>
      <c r="D907" s="162"/>
    </row>
    <row r="908" spans="1:4" x14ac:dyDescent="0.25">
      <c r="A908" s="162"/>
      <c r="B908" s="162"/>
      <c r="C908" s="162"/>
      <c r="D908" s="162"/>
    </row>
    <row r="909" spans="1:4" x14ac:dyDescent="0.25">
      <c r="A909" s="162"/>
      <c r="B909" s="162"/>
      <c r="C909" s="162"/>
      <c r="D909" s="162"/>
    </row>
    <row r="910" spans="1:4" x14ac:dyDescent="0.25">
      <c r="A910" s="162"/>
      <c r="B910" s="162"/>
      <c r="C910" s="162"/>
      <c r="D910" s="162"/>
    </row>
    <row r="911" spans="1:4" x14ac:dyDescent="0.25">
      <c r="A911" s="162"/>
      <c r="B911" s="162"/>
      <c r="C911" s="162"/>
      <c r="D911" s="162"/>
    </row>
    <row r="912" spans="1:4" x14ac:dyDescent="0.25">
      <c r="A912" s="162"/>
      <c r="B912" s="162"/>
      <c r="C912" s="162"/>
      <c r="D912" s="162"/>
    </row>
    <row r="913" spans="1:4" x14ac:dyDescent="0.25">
      <c r="A913" s="162"/>
      <c r="B913" s="162"/>
      <c r="C913" s="162"/>
      <c r="D913" s="162"/>
    </row>
    <row r="914" spans="1:4" x14ac:dyDescent="0.25">
      <c r="A914" s="162"/>
      <c r="B914" s="162"/>
      <c r="C914" s="162"/>
      <c r="D914" s="162"/>
    </row>
    <row r="915" spans="1:4" x14ac:dyDescent="0.25">
      <c r="A915" s="162"/>
      <c r="B915" s="162"/>
      <c r="C915" s="162"/>
      <c r="D915" s="162"/>
    </row>
    <row r="916" spans="1:4" x14ac:dyDescent="0.25">
      <c r="A916" s="162"/>
      <c r="B916" s="162"/>
      <c r="C916" s="162"/>
      <c r="D916" s="162"/>
    </row>
    <row r="917" spans="1:4" x14ac:dyDescent="0.25">
      <c r="A917" s="162"/>
      <c r="B917" s="162"/>
      <c r="C917" s="162"/>
      <c r="D917" s="162"/>
    </row>
    <row r="918" spans="1:4" x14ac:dyDescent="0.25">
      <c r="A918" s="162"/>
      <c r="B918" s="162"/>
      <c r="C918" s="162"/>
      <c r="D918" s="162"/>
    </row>
    <row r="919" spans="1:4" x14ac:dyDescent="0.25">
      <c r="A919" s="162"/>
      <c r="B919" s="162"/>
      <c r="C919" s="162"/>
      <c r="D919" s="162"/>
    </row>
    <row r="920" spans="1:4" x14ac:dyDescent="0.25">
      <c r="A920" s="162"/>
      <c r="B920" s="162"/>
      <c r="C920" s="162"/>
      <c r="D920" s="162"/>
    </row>
    <row r="921" spans="1:4" x14ac:dyDescent="0.25">
      <c r="A921" s="162"/>
      <c r="B921" s="162"/>
      <c r="C921" s="162"/>
      <c r="D921" s="162"/>
    </row>
    <row r="922" spans="1:4" x14ac:dyDescent="0.25">
      <c r="A922" s="162"/>
      <c r="B922" s="162"/>
      <c r="C922" s="162"/>
      <c r="D922" s="162"/>
    </row>
    <row r="923" spans="1:4" x14ac:dyDescent="0.25">
      <c r="A923" s="162"/>
      <c r="B923" s="162"/>
      <c r="C923" s="162"/>
      <c r="D923" s="162"/>
    </row>
    <row r="924" spans="1:4" x14ac:dyDescent="0.25">
      <c r="A924" s="162"/>
      <c r="B924" s="162"/>
      <c r="C924" s="162"/>
      <c r="D924" s="162"/>
    </row>
    <row r="925" spans="1:4" x14ac:dyDescent="0.25">
      <c r="A925" s="162"/>
      <c r="B925" s="162"/>
      <c r="C925" s="162"/>
      <c r="D925" s="162"/>
    </row>
    <row r="926" spans="1:4" x14ac:dyDescent="0.25">
      <c r="A926" s="162"/>
      <c r="B926" s="162"/>
      <c r="C926" s="162"/>
      <c r="D926" s="162"/>
    </row>
    <row r="927" spans="1:4" x14ac:dyDescent="0.25">
      <c r="A927" s="162"/>
      <c r="B927" s="162"/>
      <c r="C927" s="162"/>
      <c r="D927" s="162"/>
    </row>
    <row r="928" spans="1:4" x14ac:dyDescent="0.25">
      <c r="A928" s="162"/>
      <c r="B928" s="162"/>
      <c r="C928" s="162"/>
      <c r="D928" s="162"/>
    </row>
    <row r="929" spans="1:4" x14ac:dyDescent="0.25">
      <c r="A929" s="162"/>
      <c r="B929" s="162"/>
      <c r="C929" s="162"/>
      <c r="D929" s="162"/>
    </row>
    <row r="930" spans="1:4" x14ac:dyDescent="0.25">
      <c r="A930" s="162"/>
      <c r="B930" s="162"/>
      <c r="C930" s="162"/>
      <c r="D930" s="162"/>
    </row>
    <row r="931" spans="1:4" x14ac:dyDescent="0.25">
      <c r="A931" s="162"/>
      <c r="B931" s="162"/>
      <c r="C931" s="162"/>
      <c r="D931" s="162"/>
    </row>
    <row r="932" spans="1:4" x14ac:dyDescent="0.25">
      <c r="A932" s="162"/>
      <c r="B932" s="162"/>
      <c r="C932" s="162"/>
      <c r="D932" s="162"/>
    </row>
    <row r="933" spans="1:4" x14ac:dyDescent="0.25">
      <c r="A933" s="162"/>
      <c r="B933" s="162"/>
      <c r="C933" s="162"/>
      <c r="D933" s="162"/>
    </row>
    <row r="934" spans="1:4" x14ac:dyDescent="0.25">
      <c r="A934" s="162"/>
      <c r="B934" s="162"/>
      <c r="C934" s="162"/>
      <c r="D934" s="162"/>
    </row>
    <row r="935" spans="1:4" x14ac:dyDescent="0.25">
      <c r="A935" s="162"/>
      <c r="B935" s="162"/>
      <c r="C935" s="162"/>
      <c r="D935" s="162"/>
    </row>
    <row r="936" spans="1:4" x14ac:dyDescent="0.25">
      <c r="A936" s="162"/>
      <c r="B936" s="162"/>
      <c r="C936" s="162"/>
      <c r="D936" s="162"/>
    </row>
    <row r="937" spans="1:4" x14ac:dyDescent="0.25">
      <c r="A937" s="162"/>
      <c r="B937" s="162"/>
      <c r="C937" s="162"/>
      <c r="D937" s="162"/>
    </row>
    <row r="938" spans="1:4" x14ac:dyDescent="0.25">
      <c r="A938" s="162"/>
      <c r="B938" s="162"/>
      <c r="C938" s="162"/>
      <c r="D938" s="162"/>
    </row>
    <row r="939" spans="1:4" x14ac:dyDescent="0.25">
      <c r="A939" s="162"/>
      <c r="B939" s="162"/>
      <c r="C939" s="162"/>
      <c r="D939" s="162"/>
    </row>
    <row r="940" spans="1:4" x14ac:dyDescent="0.25">
      <c r="A940" s="162"/>
      <c r="B940" s="162"/>
      <c r="C940" s="162"/>
      <c r="D940" s="162"/>
    </row>
    <row r="941" spans="1:4" x14ac:dyDescent="0.25">
      <c r="A941" s="162"/>
      <c r="B941" s="162"/>
      <c r="C941" s="162"/>
      <c r="D941" s="162"/>
    </row>
    <row r="942" spans="1:4" x14ac:dyDescent="0.25">
      <c r="A942" s="162"/>
      <c r="B942" s="162"/>
      <c r="C942" s="162"/>
      <c r="D942" s="162"/>
    </row>
    <row r="943" spans="1:4" x14ac:dyDescent="0.25">
      <c r="A943" s="162"/>
      <c r="B943" s="162"/>
      <c r="C943" s="162"/>
      <c r="D943" s="162"/>
    </row>
    <row r="944" spans="1:4" x14ac:dyDescent="0.25">
      <c r="A944" s="162"/>
      <c r="B944" s="162"/>
      <c r="C944" s="162"/>
      <c r="D944" s="162"/>
    </row>
    <row r="945" spans="1:4" x14ac:dyDescent="0.25">
      <c r="A945" s="162"/>
      <c r="B945" s="162"/>
      <c r="C945" s="162"/>
      <c r="D945" s="162"/>
    </row>
    <row r="946" spans="1:4" x14ac:dyDescent="0.25">
      <c r="A946" s="162"/>
      <c r="B946" s="162"/>
      <c r="C946" s="162"/>
      <c r="D946" s="162"/>
    </row>
    <row r="947" spans="1:4" x14ac:dyDescent="0.25">
      <c r="A947" s="162"/>
      <c r="B947" s="162"/>
      <c r="C947" s="162"/>
      <c r="D947" s="162"/>
    </row>
    <row r="948" spans="1:4" x14ac:dyDescent="0.25">
      <c r="A948" s="162"/>
      <c r="B948" s="162"/>
      <c r="C948" s="162"/>
      <c r="D948" s="162"/>
    </row>
    <row r="949" spans="1:4" x14ac:dyDescent="0.25">
      <c r="A949" s="162"/>
      <c r="B949" s="162"/>
      <c r="C949" s="162"/>
      <c r="D949" s="162"/>
    </row>
    <row r="950" spans="1:4" x14ac:dyDescent="0.25">
      <c r="A950" s="162"/>
      <c r="B950" s="162"/>
      <c r="C950" s="162"/>
      <c r="D950" s="162"/>
    </row>
    <row r="951" spans="1:4" x14ac:dyDescent="0.25">
      <c r="A951" s="162"/>
      <c r="B951" s="162"/>
      <c r="C951" s="162"/>
      <c r="D951" s="162"/>
    </row>
    <row r="952" spans="1:4" x14ac:dyDescent="0.25">
      <c r="A952" s="162"/>
      <c r="B952" s="162"/>
      <c r="C952" s="162"/>
      <c r="D952" s="162"/>
    </row>
    <row r="953" spans="1:4" x14ac:dyDescent="0.25">
      <c r="A953" s="162"/>
      <c r="B953" s="162"/>
      <c r="C953" s="162"/>
      <c r="D953" s="162"/>
    </row>
    <row r="954" spans="1:4" x14ac:dyDescent="0.25">
      <c r="A954" s="162"/>
      <c r="B954" s="162"/>
      <c r="C954" s="162"/>
      <c r="D954" s="162"/>
    </row>
    <row r="955" spans="1:4" x14ac:dyDescent="0.25">
      <c r="A955" s="162"/>
      <c r="B955" s="162"/>
      <c r="C955" s="162"/>
      <c r="D955" s="162"/>
    </row>
    <row r="956" spans="1:4" x14ac:dyDescent="0.25">
      <c r="A956" s="162"/>
      <c r="B956" s="162"/>
      <c r="C956" s="162"/>
      <c r="D956" s="162"/>
    </row>
    <row r="957" spans="1:4" x14ac:dyDescent="0.25">
      <c r="A957" s="162"/>
      <c r="B957" s="162"/>
      <c r="C957" s="162"/>
      <c r="D957" s="162"/>
    </row>
    <row r="958" spans="1:4" x14ac:dyDescent="0.25">
      <c r="A958" s="162"/>
      <c r="B958" s="162"/>
      <c r="C958" s="162"/>
      <c r="D958" s="162"/>
    </row>
    <row r="959" spans="1:4" x14ac:dyDescent="0.25">
      <c r="A959" s="162"/>
      <c r="B959" s="162"/>
      <c r="C959" s="162"/>
      <c r="D959" s="162"/>
    </row>
    <row r="960" spans="1:4" x14ac:dyDescent="0.25">
      <c r="A960" s="162"/>
      <c r="B960" s="162"/>
      <c r="C960" s="162"/>
      <c r="D960" s="162"/>
    </row>
    <row r="961" spans="1:4" x14ac:dyDescent="0.25">
      <c r="A961" s="162"/>
      <c r="B961" s="162"/>
      <c r="C961" s="162"/>
      <c r="D961" s="162"/>
    </row>
    <row r="962" spans="1:4" x14ac:dyDescent="0.25">
      <c r="A962" s="162"/>
      <c r="B962" s="162"/>
      <c r="C962" s="162"/>
      <c r="D962" s="162"/>
    </row>
    <row r="963" spans="1:4" x14ac:dyDescent="0.25">
      <c r="A963" s="162"/>
      <c r="B963" s="162"/>
      <c r="C963" s="162"/>
      <c r="D963" s="162"/>
    </row>
    <row r="964" spans="1:4" x14ac:dyDescent="0.25">
      <c r="A964" s="162"/>
      <c r="B964" s="162"/>
      <c r="C964" s="162"/>
      <c r="D964" s="162"/>
    </row>
    <row r="965" spans="1:4" x14ac:dyDescent="0.25">
      <c r="A965" s="162"/>
      <c r="B965" s="162"/>
      <c r="C965" s="162"/>
      <c r="D965" s="162"/>
    </row>
    <row r="966" spans="1:4" x14ac:dyDescent="0.25">
      <c r="A966" s="162"/>
      <c r="B966" s="162"/>
      <c r="C966" s="162"/>
      <c r="D966" s="162"/>
    </row>
    <row r="967" spans="1:4" x14ac:dyDescent="0.25">
      <c r="A967" s="162"/>
      <c r="B967" s="162"/>
      <c r="C967" s="162"/>
      <c r="D967" s="162"/>
    </row>
    <row r="968" spans="1:4" x14ac:dyDescent="0.25">
      <c r="A968" s="162"/>
      <c r="B968" s="162"/>
      <c r="C968" s="162"/>
      <c r="D968" s="162"/>
    </row>
    <row r="969" spans="1:4" x14ac:dyDescent="0.25">
      <c r="A969" s="162"/>
      <c r="B969" s="162"/>
      <c r="C969" s="162"/>
      <c r="D969" s="162"/>
    </row>
    <row r="970" spans="1:4" x14ac:dyDescent="0.25">
      <c r="A970" s="162"/>
      <c r="B970" s="162"/>
      <c r="C970" s="162"/>
      <c r="D970" s="162"/>
    </row>
    <row r="971" spans="1:4" x14ac:dyDescent="0.25">
      <c r="A971" s="162"/>
      <c r="B971" s="162"/>
      <c r="C971" s="162"/>
      <c r="D971" s="162"/>
    </row>
    <row r="972" spans="1:4" x14ac:dyDescent="0.25">
      <c r="A972" s="162"/>
      <c r="B972" s="162"/>
      <c r="C972" s="162"/>
      <c r="D972" s="162"/>
    </row>
    <row r="973" spans="1:4" x14ac:dyDescent="0.25">
      <c r="A973" s="162"/>
      <c r="B973" s="162"/>
      <c r="C973" s="162"/>
      <c r="D973" s="162"/>
    </row>
    <row r="974" spans="1:4" x14ac:dyDescent="0.25">
      <c r="A974" s="162"/>
      <c r="B974" s="162"/>
      <c r="C974" s="162"/>
      <c r="D974" s="162"/>
    </row>
    <row r="975" spans="1:4" x14ac:dyDescent="0.25">
      <c r="A975" s="162"/>
      <c r="B975" s="162"/>
      <c r="C975" s="162"/>
      <c r="D975" s="162"/>
    </row>
    <row r="976" spans="1:4" x14ac:dyDescent="0.25">
      <c r="A976" s="162"/>
      <c r="B976" s="162"/>
      <c r="C976" s="162"/>
      <c r="D976" s="162"/>
    </row>
    <row r="977" spans="1:4" x14ac:dyDescent="0.25">
      <c r="A977" s="162"/>
      <c r="B977" s="162"/>
      <c r="C977" s="162"/>
      <c r="D977" s="162"/>
    </row>
    <row r="978" spans="1:4" x14ac:dyDescent="0.25">
      <c r="A978" s="162"/>
      <c r="B978" s="162"/>
      <c r="C978" s="162"/>
      <c r="D978" s="162"/>
    </row>
    <row r="979" spans="1:4" x14ac:dyDescent="0.25">
      <c r="A979" s="162"/>
      <c r="B979" s="162"/>
      <c r="C979" s="162"/>
      <c r="D979" s="162"/>
    </row>
    <row r="980" spans="1:4" x14ac:dyDescent="0.25">
      <c r="A980" s="162"/>
      <c r="B980" s="162"/>
      <c r="C980" s="162"/>
      <c r="D980" s="162"/>
    </row>
    <row r="981" spans="1:4" x14ac:dyDescent="0.25">
      <c r="A981" s="162"/>
      <c r="B981" s="162"/>
      <c r="C981" s="162"/>
      <c r="D981" s="162"/>
    </row>
    <row r="982" spans="1:4" x14ac:dyDescent="0.25">
      <c r="A982" s="162"/>
      <c r="B982" s="162"/>
      <c r="C982" s="162"/>
      <c r="D982" s="162"/>
    </row>
    <row r="983" spans="1:4" x14ac:dyDescent="0.25">
      <c r="A983" s="162"/>
      <c r="B983" s="162"/>
      <c r="C983" s="162"/>
      <c r="D983" s="162"/>
    </row>
    <row r="984" spans="1:4" x14ac:dyDescent="0.25">
      <c r="A984" s="162"/>
      <c r="B984" s="162"/>
      <c r="C984" s="162"/>
      <c r="D984" s="162"/>
    </row>
    <row r="985" spans="1:4" x14ac:dyDescent="0.25">
      <c r="A985" s="162"/>
      <c r="B985" s="162"/>
      <c r="C985" s="162"/>
      <c r="D985" s="162"/>
    </row>
    <row r="986" spans="1:4" x14ac:dyDescent="0.25">
      <c r="A986" s="162"/>
      <c r="B986" s="162"/>
      <c r="C986" s="162"/>
      <c r="D986" s="162"/>
    </row>
    <row r="987" spans="1:4" x14ac:dyDescent="0.25">
      <c r="A987" s="162"/>
      <c r="B987" s="162"/>
      <c r="C987" s="162"/>
      <c r="D987" s="162"/>
    </row>
    <row r="988" spans="1:4" x14ac:dyDescent="0.25">
      <c r="A988" s="162"/>
      <c r="B988" s="162"/>
      <c r="C988" s="162"/>
      <c r="D988" s="162"/>
    </row>
    <row r="989" spans="1:4" x14ac:dyDescent="0.25">
      <c r="A989" s="162"/>
      <c r="B989" s="162"/>
      <c r="C989" s="162"/>
      <c r="D989" s="162"/>
    </row>
    <row r="990" spans="1:4" x14ac:dyDescent="0.25">
      <c r="A990" s="162"/>
      <c r="B990" s="162"/>
      <c r="C990" s="162"/>
      <c r="D990" s="162"/>
    </row>
    <row r="991" spans="1:4" x14ac:dyDescent="0.25">
      <c r="A991" s="162"/>
      <c r="B991" s="162"/>
      <c r="C991" s="162"/>
      <c r="D991" s="162"/>
    </row>
    <row r="992" spans="1:4" x14ac:dyDescent="0.25">
      <c r="A992" s="162"/>
      <c r="B992" s="162"/>
      <c r="C992" s="162"/>
      <c r="D992" s="162"/>
    </row>
    <row r="993" spans="1:4" x14ac:dyDescent="0.25">
      <c r="A993" s="162"/>
      <c r="B993" s="162"/>
      <c r="C993" s="162"/>
      <c r="D993" s="162"/>
    </row>
    <row r="994" spans="1:4" x14ac:dyDescent="0.25">
      <c r="A994" s="162"/>
      <c r="B994" s="162"/>
      <c r="C994" s="162"/>
      <c r="D994" s="162"/>
    </row>
    <row r="995" spans="1:4" x14ac:dyDescent="0.25">
      <c r="A995" s="162"/>
      <c r="B995" s="162"/>
      <c r="C995" s="162"/>
      <c r="D995" s="162"/>
    </row>
    <row r="996" spans="1:4" x14ac:dyDescent="0.25">
      <c r="A996" s="162"/>
      <c r="B996" s="162"/>
      <c r="C996" s="162"/>
      <c r="D996" s="162"/>
    </row>
    <row r="997" spans="1:4" x14ac:dyDescent="0.25">
      <c r="A997" s="162"/>
      <c r="B997" s="162"/>
      <c r="C997" s="162"/>
      <c r="D997" s="162"/>
    </row>
    <row r="998" spans="1:4" x14ac:dyDescent="0.25">
      <c r="A998" s="162"/>
      <c r="B998" s="162"/>
      <c r="C998" s="162"/>
      <c r="D998" s="162"/>
    </row>
    <row r="999" spans="1:4" x14ac:dyDescent="0.25">
      <c r="A999" s="162"/>
      <c r="B999" s="162"/>
      <c r="C999" s="162"/>
      <c r="D999" s="162"/>
    </row>
    <row r="1000" spans="1:4" x14ac:dyDescent="0.25">
      <c r="A1000" s="162"/>
      <c r="B1000" s="162"/>
      <c r="C1000" s="162"/>
      <c r="D1000" s="162"/>
    </row>
    <row r="1001" spans="1:4" x14ac:dyDescent="0.25">
      <c r="A1001" s="162"/>
      <c r="B1001" s="162"/>
      <c r="C1001" s="162"/>
      <c r="D1001" s="162"/>
    </row>
    <row r="1002" spans="1:4" x14ac:dyDescent="0.25">
      <c r="A1002" s="162"/>
      <c r="B1002" s="162"/>
      <c r="C1002" s="162"/>
      <c r="D1002" s="162"/>
    </row>
    <row r="1003" spans="1:4" x14ac:dyDescent="0.25">
      <c r="A1003" s="162"/>
      <c r="B1003" s="162"/>
      <c r="C1003" s="162"/>
      <c r="D1003" s="162"/>
    </row>
    <row r="1004" spans="1:4" x14ac:dyDescent="0.25">
      <c r="A1004" s="162"/>
      <c r="B1004" s="162"/>
      <c r="C1004" s="162"/>
      <c r="D1004" s="162"/>
    </row>
    <row r="1005" spans="1:4" x14ac:dyDescent="0.25">
      <c r="A1005" s="162"/>
      <c r="B1005" s="162"/>
      <c r="C1005" s="162"/>
      <c r="D1005" s="162"/>
    </row>
    <row r="1006" spans="1:4" x14ac:dyDescent="0.25">
      <c r="A1006" s="162"/>
      <c r="B1006" s="162"/>
      <c r="C1006" s="162"/>
      <c r="D1006" s="162"/>
    </row>
    <row r="1007" spans="1:4" x14ac:dyDescent="0.25">
      <c r="A1007" s="162"/>
      <c r="B1007" s="162"/>
      <c r="C1007" s="162"/>
      <c r="D1007" s="162"/>
    </row>
    <row r="1008" spans="1:4" x14ac:dyDescent="0.25">
      <c r="A1008" s="162"/>
      <c r="B1008" s="162"/>
      <c r="C1008" s="162"/>
      <c r="D1008" s="162"/>
    </row>
    <row r="1009" spans="1:4" x14ac:dyDescent="0.25">
      <c r="A1009" s="162"/>
      <c r="B1009" s="162"/>
      <c r="C1009" s="162"/>
      <c r="D1009" s="162"/>
    </row>
    <row r="1010" spans="1:4" x14ac:dyDescent="0.25">
      <c r="A1010" s="162"/>
      <c r="B1010" s="162"/>
      <c r="C1010" s="162"/>
      <c r="D1010" s="162"/>
    </row>
    <row r="1011" spans="1:4" x14ac:dyDescent="0.25">
      <c r="A1011" s="162"/>
      <c r="B1011" s="162"/>
      <c r="C1011" s="162"/>
      <c r="D1011" s="162"/>
    </row>
    <row r="1012" spans="1:4" x14ac:dyDescent="0.25">
      <c r="A1012" s="162"/>
      <c r="B1012" s="162"/>
      <c r="C1012" s="162"/>
      <c r="D1012" s="162"/>
    </row>
    <row r="1013" spans="1:4" x14ac:dyDescent="0.25">
      <c r="A1013" s="162"/>
      <c r="B1013" s="162"/>
      <c r="C1013" s="162"/>
      <c r="D1013" s="162"/>
    </row>
    <row r="1014" spans="1:4" x14ac:dyDescent="0.25">
      <c r="A1014" s="162"/>
      <c r="B1014" s="162"/>
      <c r="C1014" s="162"/>
      <c r="D1014" s="162"/>
    </row>
    <row r="1015" spans="1:4" x14ac:dyDescent="0.25">
      <c r="A1015" s="162"/>
      <c r="B1015" s="162"/>
      <c r="C1015" s="162"/>
      <c r="D1015" s="162"/>
    </row>
    <row r="1016" spans="1:4" x14ac:dyDescent="0.25">
      <c r="A1016" s="162"/>
      <c r="B1016" s="162"/>
      <c r="C1016" s="162"/>
      <c r="D1016" s="162"/>
    </row>
    <row r="1017" spans="1:4" x14ac:dyDescent="0.25">
      <c r="A1017" s="162"/>
      <c r="B1017" s="162"/>
      <c r="C1017" s="162"/>
      <c r="D1017" s="162"/>
    </row>
    <row r="1018" spans="1:4" x14ac:dyDescent="0.25">
      <c r="A1018" s="162"/>
      <c r="B1018" s="162"/>
      <c r="C1018" s="162"/>
      <c r="D1018" s="162"/>
    </row>
    <row r="1019" spans="1:4" x14ac:dyDescent="0.25">
      <c r="A1019" s="162"/>
      <c r="B1019" s="162"/>
      <c r="C1019" s="162"/>
      <c r="D1019" s="162"/>
    </row>
    <row r="1020" spans="1:4" x14ac:dyDescent="0.25">
      <c r="A1020" s="162"/>
      <c r="B1020" s="162"/>
      <c r="C1020" s="162"/>
      <c r="D1020" s="162"/>
    </row>
    <row r="1021" spans="1:4" x14ac:dyDescent="0.25">
      <c r="A1021" s="162"/>
      <c r="B1021" s="162"/>
      <c r="C1021" s="162"/>
      <c r="D1021" s="162"/>
    </row>
    <row r="1022" spans="1:4" x14ac:dyDescent="0.25">
      <c r="A1022" s="162"/>
      <c r="B1022" s="162"/>
      <c r="C1022" s="162"/>
      <c r="D1022" s="162"/>
    </row>
    <row r="1023" spans="1:4" x14ac:dyDescent="0.25">
      <c r="A1023" s="162"/>
      <c r="B1023" s="162"/>
      <c r="C1023" s="162"/>
      <c r="D1023" s="162"/>
    </row>
    <row r="1024" spans="1:4" x14ac:dyDescent="0.25">
      <c r="A1024" s="162"/>
      <c r="B1024" s="162"/>
      <c r="C1024" s="162"/>
      <c r="D1024" s="162"/>
    </row>
    <row r="1025" spans="1:4" x14ac:dyDescent="0.25">
      <c r="A1025" s="162"/>
      <c r="B1025" s="162"/>
      <c r="C1025" s="162"/>
      <c r="D1025" s="162"/>
    </row>
    <row r="1026" spans="1:4" x14ac:dyDescent="0.25">
      <c r="A1026" s="162"/>
      <c r="B1026" s="162"/>
      <c r="C1026" s="162"/>
      <c r="D1026" s="162"/>
    </row>
    <row r="1027" spans="1:4" x14ac:dyDescent="0.25">
      <c r="A1027" s="162"/>
      <c r="B1027" s="162"/>
      <c r="C1027" s="162"/>
      <c r="D1027" s="162"/>
    </row>
    <row r="1028" spans="1:4" x14ac:dyDescent="0.25">
      <c r="A1028" s="162"/>
      <c r="B1028" s="162"/>
      <c r="C1028" s="162"/>
      <c r="D1028" s="162"/>
    </row>
    <row r="1029" spans="1:4" x14ac:dyDescent="0.25">
      <c r="A1029" s="162"/>
      <c r="B1029" s="162"/>
      <c r="C1029" s="162"/>
      <c r="D1029" s="162"/>
    </row>
    <row r="1030" spans="1:4" x14ac:dyDescent="0.25">
      <c r="A1030" s="162"/>
      <c r="B1030" s="162"/>
      <c r="C1030" s="162"/>
      <c r="D1030" s="162"/>
    </row>
    <row r="1031" spans="1:4" x14ac:dyDescent="0.25">
      <c r="A1031" s="162"/>
      <c r="B1031" s="162"/>
      <c r="C1031" s="162"/>
      <c r="D1031" s="162"/>
    </row>
    <row r="1032" spans="1:4" x14ac:dyDescent="0.25">
      <c r="A1032" s="162"/>
      <c r="B1032" s="162"/>
      <c r="C1032" s="162"/>
      <c r="D1032" s="162"/>
    </row>
    <row r="1033" spans="1:4" x14ac:dyDescent="0.25">
      <c r="A1033" s="162"/>
      <c r="B1033" s="162"/>
      <c r="C1033" s="162"/>
      <c r="D1033" s="162"/>
    </row>
    <row r="1034" spans="1:4" x14ac:dyDescent="0.25">
      <c r="A1034" s="162"/>
      <c r="B1034" s="162"/>
      <c r="C1034" s="162"/>
      <c r="D1034" s="162"/>
    </row>
    <row r="1035" spans="1:4" x14ac:dyDescent="0.25">
      <c r="A1035" s="162"/>
      <c r="B1035" s="162"/>
      <c r="C1035" s="162"/>
      <c r="D1035" s="162"/>
    </row>
    <row r="1036" spans="1:4" x14ac:dyDescent="0.25">
      <c r="A1036" s="162"/>
      <c r="B1036" s="162"/>
      <c r="C1036" s="162"/>
      <c r="D1036" s="162"/>
    </row>
    <row r="1037" spans="1:4" x14ac:dyDescent="0.25">
      <c r="A1037" s="162"/>
      <c r="B1037" s="162"/>
      <c r="C1037" s="162"/>
      <c r="D1037" s="162"/>
    </row>
    <row r="1038" spans="1:4" x14ac:dyDescent="0.25">
      <c r="A1038" s="162"/>
      <c r="B1038" s="162"/>
      <c r="C1038" s="162"/>
      <c r="D1038" s="162"/>
    </row>
    <row r="1039" spans="1:4" x14ac:dyDescent="0.25">
      <c r="A1039" s="162"/>
      <c r="B1039" s="162"/>
      <c r="C1039" s="162"/>
      <c r="D1039" s="162"/>
    </row>
    <row r="1040" spans="1:4" x14ac:dyDescent="0.25">
      <c r="A1040" s="162"/>
      <c r="B1040" s="162"/>
      <c r="C1040" s="162"/>
      <c r="D1040" s="162"/>
    </row>
    <row r="1041" spans="1:4" x14ac:dyDescent="0.25">
      <c r="A1041" s="162"/>
      <c r="B1041" s="162"/>
      <c r="C1041" s="162"/>
      <c r="D1041" s="162"/>
    </row>
    <row r="1042" spans="1:4" x14ac:dyDescent="0.25">
      <c r="A1042" s="162"/>
      <c r="B1042" s="162"/>
      <c r="C1042" s="162"/>
      <c r="D1042" s="162"/>
    </row>
    <row r="1043" spans="1:4" x14ac:dyDescent="0.25">
      <c r="A1043" s="162"/>
      <c r="B1043" s="162"/>
      <c r="C1043" s="162"/>
      <c r="D1043" s="162"/>
    </row>
    <row r="1044" spans="1:4" x14ac:dyDescent="0.25">
      <c r="A1044" s="162"/>
      <c r="B1044" s="162"/>
      <c r="C1044" s="162"/>
      <c r="D1044" s="162"/>
    </row>
    <row r="1045" spans="1:4" x14ac:dyDescent="0.25">
      <c r="A1045" s="162"/>
      <c r="B1045" s="162"/>
      <c r="C1045" s="162"/>
      <c r="D1045" s="162"/>
    </row>
    <row r="1046" spans="1:4" x14ac:dyDescent="0.25">
      <c r="A1046" s="162"/>
      <c r="B1046" s="162"/>
      <c r="C1046" s="162"/>
      <c r="D1046" s="162"/>
    </row>
    <row r="1047" spans="1:4" x14ac:dyDescent="0.25">
      <c r="A1047" s="162"/>
      <c r="B1047" s="162"/>
      <c r="C1047" s="162"/>
      <c r="D1047" s="162"/>
    </row>
    <row r="1048" spans="1:4" x14ac:dyDescent="0.25">
      <c r="A1048" s="162"/>
      <c r="B1048" s="162"/>
      <c r="C1048" s="162"/>
      <c r="D1048" s="162"/>
    </row>
    <row r="1049" spans="1:4" x14ac:dyDescent="0.25">
      <c r="A1049" s="162"/>
      <c r="B1049" s="162"/>
      <c r="C1049" s="162"/>
      <c r="D1049" s="162"/>
    </row>
    <row r="1050" spans="1:4" x14ac:dyDescent="0.25">
      <c r="A1050" s="162"/>
      <c r="B1050" s="162"/>
      <c r="C1050" s="162"/>
      <c r="D1050" s="162"/>
    </row>
    <row r="1051" spans="1:4" x14ac:dyDescent="0.25">
      <c r="A1051" s="162"/>
      <c r="B1051" s="162"/>
      <c r="C1051" s="162"/>
      <c r="D1051" s="162"/>
    </row>
    <row r="1052" spans="1:4" x14ac:dyDescent="0.25">
      <c r="A1052" s="162"/>
      <c r="B1052" s="162"/>
      <c r="C1052" s="162"/>
      <c r="D1052" s="162"/>
    </row>
    <row r="1053" spans="1:4" x14ac:dyDescent="0.25">
      <c r="A1053" s="162"/>
      <c r="B1053" s="162"/>
      <c r="C1053" s="162"/>
      <c r="D1053" s="162"/>
    </row>
    <row r="1054" spans="1:4" x14ac:dyDescent="0.25">
      <c r="A1054" s="162"/>
      <c r="B1054" s="162"/>
      <c r="C1054" s="162"/>
      <c r="D1054" s="162"/>
    </row>
    <row r="1055" spans="1:4" x14ac:dyDescent="0.25">
      <c r="A1055" s="162"/>
      <c r="B1055" s="162"/>
      <c r="C1055" s="162"/>
      <c r="D1055" s="162"/>
    </row>
    <row r="1056" spans="1:4" x14ac:dyDescent="0.25">
      <c r="A1056" s="162"/>
      <c r="B1056" s="162"/>
      <c r="C1056" s="162"/>
      <c r="D1056" s="162"/>
    </row>
    <row r="1057" spans="1:4" x14ac:dyDescent="0.25">
      <c r="A1057" s="162"/>
      <c r="B1057" s="162"/>
      <c r="C1057" s="162"/>
      <c r="D1057" s="162"/>
    </row>
    <row r="1058" spans="1:4" x14ac:dyDescent="0.25">
      <c r="A1058" s="162"/>
      <c r="B1058" s="162"/>
      <c r="C1058" s="162"/>
      <c r="D1058" s="162"/>
    </row>
    <row r="1059" spans="1:4" x14ac:dyDescent="0.25">
      <c r="A1059" s="162"/>
      <c r="B1059" s="162"/>
      <c r="C1059" s="162"/>
      <c r="D1059" s="162"/>
    </row>
    <row r="1060" spans="1:4" x14ac:dyDescent="0.25">
      <c r="A1060" s="162"/>
      <c r="B1060" s="162"/>
      <c r="C1060" s="162"/>
      <c r="D1060" s="162"/>
    </row>
    <row r="1061" spans="1:4" x14ac:dyDescent="0.25">
      <c r="A1061" s="162"/>
      <c r="B1061" s="162"/>
      <c r="C1061" s="162"/>
      <c r="D1061" s="162"/>
    </row>
    <row r="1062" spans="1:4" x14ac:dyDescent="0.25">
      <c r="A1062" s="162"/>
      <c r="B1062" s="162"/>
      <c r="C1062" s="162"/>
      <c r="D1062" s="162"/>
    </row>
    <row r="1063" spans="1:4" x14ac:dyDescent="0.25">
      <c r="A1063" s="162"/>
      <c r="B1063" s="162"/>
      <c r="C1063" s="162"/>
      <c r="D1063" s="162"/>
    </row>
    <row r="1064" spans="1:4" x14ac:dyDescent="0.25">
      <c r="A1064" s="162"/>
      <c r="B1064" s="162"/>
      <c r="C1064" s="162"/>
      <c r="D1064" s="162"/>
    </row>
    <row r="1065" spans="1:4" x14ac:dyDescent="0.25">
      <c r="A1065" s="162"/>
      <c r="B1065" s="162"/>
      <c r="C1065" s="162"/>
      <c r="D1065" s="162"/>
    </row>
    <row r="1066" spans="1:4" x14ac:dyDescent="0.25">
      <c r="A1066" s="162"/>
      <c r="B1066" s="162"/>
      <c r="C1066" s="162"/>
      <c r="D1066" s="162"/>
    </row>
    <row r="1067" spans="1:4" x14ac:dyDescent="0.25">
      <c r="A1067" s="162"/>
      <c r="B1067" s="162"/>
      <c r="C1067" s="162"/>
      <c r="D1067" s="162"/>
    </row>
    <row r="1068" spans="1:4" x14ac:dyDescent="0.25">
      <c r="A1068" s="162"/>
      <c r="B1068" s="162"/>
      <c r="C1068" s="162"/>
      <c r="D1068" s="162"/>
    </row>
    <row r="1069" spans="1:4" x14ac:dyDescent="0.25">
      <c r="A1069" s="162"/>
      <c r="B1069" s="162"/>
      <c r="C1069" s="162"/>
      <c r="D1069" s="162"/>
    </row>
    <row r="1070" spans="1:4" x14ac:dyDescent="0.25">
      <c r="A1070" s="162"/>
      <c r="B1070" s="162"/>
      <c r="C1070" s="162"/>
      <c r="D1070" s="162"/>
    </row>
    <row r="1071" spans="1:4" x14ac:dyDescent="0.25">
      <c r="A1071" s="162"/>
      <c r="B1071" s="162"/>
      <c r="C1071" s="162"/>
      <c r="D1071" s="162"/>
    </row>
    <row r="1072" spans="1:4" x14ac:dyDescent="0.25">
      <c r="A1072" s="162"/>
      <c r="B1072" s="162"/>
      <c r="C1072" s="162"/>
      <c r="D1072" s="162"/>
    </row>
    <row r="1073" spans="1:4" x14ac:dyDescent="0.25">
      <c r="A1073" s="162"/>
      <c r="B1073" s="162"/>
      <c r="C1073" s="162"/>
      <c r="D1073" s="162"/>
    </row>
    <row r="1074" spans="1:4" x14ac:dyDescent="0.25">
      <c r="A1074" s="162"/>
      <c r="B1074" s="162"/>
      <c r="C1074" s="162"/>
      <c r="D1074" s="162"/>
    </row>
    <row r="1075" spans="1:4" x14ac:dyDescent="0.25">
      <c r="A1075" s="162"/>
      <c r="B1075" s="162"/>
      <c r="C1075" s="162"/>
      <c r="D1075" s="162"/>
    </row>
    <row r="1076" spans="1:4" x14ac:dyDescent="0.25">
      <c r="A1076" s="162"/>
      <c r="B1076" s="162"/>
      <c r="C1076" s="162"/>
      <c r="D1076" s="162"/>
    </row>
    <row r="1077" spans="1:4" x14ac:dyDescent="0.25">
      <c r="A1077" s="162"/>
      <c r="B1077" s="162"/>
      <c r="C1077" s="162"/>
      <c r="D1077" s="162"/>
    </row>
    <row r="1078" spans="1:4" x14ac:dyDescent="0.25">
      <c r="A1078" s="162"/>
      <c r="B1078" s="162"/>
      <c r="C1078" s="162"/>
      <c r="D1078" s="162"/>
    </row>
    <row r="1079" spans="1:4" x14ac:dyDescent="0.25">
      <c r="A1079" s="162"/>
      <c r="B1079" s="162"/>
      <c r="C1079" s="162"/>
      <c r="D1079" s="162"/>
    </row>
    <row r="1080" spans="1:4" x14ac:dyDescent="0.25">
      <c r="A1080" s="162"/>
      <c r="B1080" s="162"/>
      <c r="C1080" s="162"/>
      <c r="D1080" s="162"/>
    </row>
    <row r="1081" spans="1:4" x14ac:dyDescent="0.25">
      <c r="A1081" s="162"/>
      <c r="B1081" s="162"/>
      <c r="C1081" s="162"/>
      <c r="D1081" s="162"/>
    </row>
    <row r="1082" spans="1:4" x14ac:dyDescent="0.25">
      <c r="A1082" s="162"/>
      <c r="B1082" s="162"/>
      <c r="C1082" s="162"/>
      <c r="D1082" s="162"/>
    </row>
    <row r="1083" spans="1:4" x14ac:dyDescent="0.25">
      <c r="A1083" s="162"/>
      <c r="B1083" s="162"/>
      <c r="C1083" s="162"/>
      <c r="D1083" s="162"/>
    </row>
    <row r="1084" spans="1:4" x14ac:dyDescent="0.25">
      <c r="A1084" s="162"/>
      <c r="B1084" s="162"/>
      <c r="C1084" s="162"/>
      <c r="D1084" s="162"/>
    </row>
    <row r="1085" spans="1:4" x14ac:dyDescent="0.25">
      <c r="A1085" s="162"/>
      <c r="B1085" s="162"/>
      <c r="C1085" s="162"/>
      <c r="D1085" s="162"/>
    </row>
    <row r="1086" spans="1:4" x14ac:dyDescent="0.25">
      <c r="A1086" s="162"/>
      <c r="B1086" s="162"/>
      <c r="C1086" s="162"/>
      <c r="D1086" s="162"/>
    </row>
    <row r="1087" spans="1:4" x14ac:dyDescent="0.25">
      <c r="A1087" s="162"/>
      <c r="B1087" s="162"/>
      <c r="C1087" s="162"/>
      <c r="D1087" s="162"/>
    </row>
    <row r="1088" spans="1:4" x14ac:dyDescent="0.25">
      <c r="A1088" s="162"/>
      <c r="B1088" s="162"/>
      <c r="C1088" s="162"/>
      <c r="D1088" s="162"/>
    </row>
    <row r="1089" spans="1:4" x14ac:dyDescent="0.25">
      <c r="A1089" s="162"/>
      <c r="B1089" s="162"/>
      <c r="C1089" s="162"/>
      <c r="D1089" s="162"/>
    </row>
    <row r="1090" spans="1:4" x14ac:dyDescent="0.25">
      <c r="A1090" s="162"/>
      <c r="B1090" s="162"/>
      <c r="C1090" s="162"/>
      <c r="D1090" s="162"/>
    </row>
    <row r="1091" spans="1:4" x14ac:dyDescent="0.25">
      <c r="A1091" s="162"/>
      <c r="B1091" s="162"/>
      <c r="C1091" s="162"/>
      <c r="D1091" s="162"/>
    </row>
    <row r="1092" spans="1:4" x14ac:dyDescent="0.25">
      <c r="A1092" s="162"/>
      <c r="B1092" s="162"/>
      <c r="C1092" s="162"/>
      <c r="D1092" s="162"/>
    </row>
    <row r="1093" spans="1:4" x14ac:dyDescent="0.25">
      <c r="A1093" s="162"/>
      <c r="B1093" s="162"/>
      <c r="C1093" s="162"/>
      <c r="D1093" s="162"/>
    </row>
    <row r="1094" spans="1:4" x14ac:dyDescent="0.25">
      <c r="A1094" s="162"/>
      <c r="B1094" s="162"/>
      <c r="C1094" s="162"/>
      <c r="D1094" s="162"/>
    </row>
    <row r="1095" spans="1:4" x14ac:dyDescent="0.25">
      <c r="A1095" s="162"/>
      <c r="B1095" s="162"/>
      <c r="C1095" s="162"/>
      <c r="D1095" s="162"/>
    </row>
    <row r="1096" spans="1:4" x14ac:dyDescent="0.25">
      <c r="A1096" s="162"/>
      <c r="B1096" s="162"/>
      <c r="C1096" s="162"/>
      <c r="D1096" s="162"/>
    </row>
    <row r="1097" spans="1:4" x14ac:dyDescent="0.25">
      <c r="A1097" s="162"/>
      <c r="B1097" s="162"/>
      <c r="C1097" s="162"/>
      <c r="D1097" s="162"/>
    </row>
    <row r="1098" spans="1:4" x14ac:dyDescent="0.25">
      <c r="A1098" s="162"/>
      <c r="B1098" s="162"/>
      <c r="C1098" s="162"/>
      <c r="D1098" s="162"/>
    </row>
    <row r="1099" spans="1:4" x14ac:dyDescent="0.25">
      <c r="A1099" s="162"/>
      <c r="B1099" s="162"/>
      <c r="C1099" s="162"/>
      <c r="D1099" s="162"/>
    </row>
    <row r="1100" spans="1:4" x14ac:dyDescent="0.25">
      <c r="A1100" s="162"/>
      <c r="B1100" s="162"/>
      <c r="C1100" s="162"/>
      <c r="D1100" s="162"/>
    </row>
    <row r="1101" spans="1:4" x14ac:dyDescent="0.25">
      <c r="A1101" s="162"/>
      <c r="B1101" s="162"/>
      <c r="C1101" s="162"/>
      <c r="D1101" s="162"/>
    </row>
    <row r="1102" spans="1:4" x14ac:dyDescent="0.25">
      <c r="A1102" s="162"/>
      <c r="B1102" s="162"/>
      <c r="C1102" s="162"/>
      <c r="D1102" s="162"/>
    </row>
    <row r="1103" spans="1:4" x14ac:dyDescent="0.25">
      <c r="A1103" s="162"/>
      <c r="B1103" s="162"/>
      <c r="C1103" s="162"/>
      <c r="D1103" s="162"/>
    </row>
    <row r="1104" spans="1:4" x14ac:dyDescent="0.25">
      <c r="A1104" s="162"/>
      <c r="B1104" s="162"/>
      <c r="C1104" s="162"/>
      <c r="D1104" s="162"/>
    </row>
    <row r="1105" spans="1:4" x14ac:dyDescent="0.25">
      <c r="A1105" s="162"/>
      <c r="B1105" s="162"/>
      <c r="C1105" s="162"/>
      <c r="D1105" s="162"/>
    </row>
    <row r="1106" spans="1:4" x14ac:dyDescent="0.25">
      <c r="A1106" s="162"/>
      <c r="B1106" s="162"/>
      <c r="C1106" s="162"/>
      <c r="D1106" s="162"/>
    </row>
    <row r="1107" spans="1:4" x14ac:dyDescent="0.25">
      <c r="A1107" s="162"/>
      <c r="B1107" s="162"/>
      <c r="C1107" s="162"/>
      <c r="D1107" s="162"/>
    </row>
    <row r="1108" spans="1:4" x14ac:dyDescent="0.25">
      <c r="A1108" s="162"/>
      <c r="B1108" s="162"/>
      <c r="C1108" s="162"/>
      <c r="D1108" s="162"/>
    </row>
    <row r="1109" spans="1:4" x14ac:dyDescent="0.25">
      <c r="A1109" s="162"/>
      <c r="B1109" s="162"/>
      <c r="C1109" s="162"/>
      <c r="D1109" s="162"/>
    </row>
    <row r="1110" spans="1:4" x14ac:dyDescent="0.25">
      <c r="A1110" s="162"/>
      <c r="B1110" s="162"/>
      <c r="C1110" s="162"/>
      <c r="D1110" s="162"/>
    </row>
    <row r="1111" spans="1:4" x14ac:dyDescent="0.25">
      <c r="A1111" s="162"/>
      <c r="B1111" s="162"/>
      <c r="C1111" s="162"/>
      <c r="D1111" s="162"/>
    </row>
    <row r="1112" spans="1:4" x14ac:dyDescent="0.25">
      <c r="A1112" s="162"/>
      <c r="B1112" s="162"/>
      <c r="C1112" s="162"/>
      <c r="D1112" s="162"/>
    </row>
    <row r="1113" spans="1:4" x14ac:dyDescent="0.25">
      <c r="A1113" s="162"/>
      <c r="B1113" s="162"/>
      <c r="C1113" s="162"/>
      <c r="D1113" s="162"/>
    </row>
    <row r="1114" spans="1:4" x14ac:dyDescent="0.25">
      <c r="A1114" s="162"/>
      <c r="B1114" s="162"/>
      <c r="C1114" s="162"/>
      <c r="D1114" s="162"/>
    </row>
    <row r="1115" spans="1:4" x14ac:dyDescent="0.25">
      <c r="A1115" s="162"/>
      <c r="B1115" s="162"/>
      <c r="C1115" s="162"/>
      <c r="D1115" s="162"/>
    </row>
    <row r="1116" spans="1:4" x14ac:dyDescent="0.25">
      <c r="A1116" s="162"/>
      <c r="B1116" s="162"/>
      <c r="C1116" s="162"/>
      <c r="D1116" s="162"/>
    </row>
    <row r="1117" spans="1:4" x14ac:dyDescent="0.25">
      <c r="A1117" s="162"/>
      <c r="B1117" s="162"/>
      <c r="C1117" s="162"/>
      <c r="D1117" s="162"/>
    </row>
    <row r="1118" spans="1:4" x14ac:dyDescent="0.25">
      <c r="A1118" s="162"/>
      <c r="B1118" s="162"/>
      <c r="C1118" s="162"/>
      <c r="D1118" s="162"/>
    </row>
    <row r="1119" spans="1:4" x14ac:dyDescent="0.25">
      <c r="A1119" s="162"/>
      <c r="B1119" s="162"/>
      <c r="C1119" s="162"/>
      <c r="D1119" s="162"/>
    </row>
    <row r="1120" spans="1:4" x14ac:dyDescent="0.25">
      <c r="A1120" s="162"/>
      <c r="B1120" s="162"/>
      <c r="C1120" s="162"/>
      <c r="D1120" s="162"/>
    </row>
    <row r="1121" spans="1:4" x14ac:dyDescent="0.25">
      <c r="A1121" s="162"/>
      <c r="B1121" s="162"/>
      <c r="C1121" s="162"/>
      <c r="D1121" s="162"/>
    </row>
    <row r="1122" spans="1:4" x14ac:dyDescent="0.25">
      <c r="A1122" s="162"/>
      <c r="B1122" s="162"/>
      <c r="C1122" s="162"/>
      <c r="D1122" s="162"/>
    </row>
    <row r="1123" spans="1:4" x14ac:dyDescent="0.25">
      <c r="A1123" s="162"/>
      <c r="B1123" s="162"/>
      <c r="C1123" s="162"/>
      <c r="D1123" s="162"/>
    </row>
    <row r="1124" spans="1:4" x14ac:dyDescent="0.25">
      <c r="A1124" s="162"/>
      <c r="B1124" s="162"/>
      <c r="C1124" s="162"/>
      <c r="D1124" s="162"/>
    </row>
    <row r="1125" spans="1:4" x14ac:dyDescent="0.25">
      <c r="A1125" s="162"/>
      <c r="B1125" s="162"/>
      <c r="C1125" s="162"/>
      <c r="D1125" s="162"/>
    </row>
    <row r="1126" spans="1:4" x14ac:dyDescent="0.25">
      <c r="A1126" s="162"/>
      <c r="B1126" s="162"/>
      <c r="C1126" s="162"/>
      <c r="D1126" s="162"/>
    </row>
    <row r="1127" spans="1:4" x14ac:dyDescent="0.25">
      <c r="A1127" s="162"/>
      <c r="B1127" s="162"/>
      <c r="C1127" s="162"/>
      <c r="D1127" s="162"/>
    </row>
    <row r="1128" spans="1:4" x14ac:dyDescent="0.25">
      <c r="A1128" s="162"/>
      <c r="B1128" s="162"/>
      <c r="C1128" s="162"/>
      <c r="D1128" s="162"/>
    </row>
    <row r="1129" spans="1:4" x14ac:dyDescent="0.25">
      <c r="A1129" s="162"/>
      <c r="B1129" s="162"/>
      <c r="C1129" s="162"/>
      <c r="D1129" s="162"/>
    </row>
    <row r="1130" spans="1:4" x14ac:dyDescent="0.25">
      <c r="A1130" s="162"/>
      <c r="B1130" s="162"/>
      <c r="C1130" s="162"/>
      <c r="D1130" s="162"/>
    </row>
    <row r="1131" spans="1:4" x14ac:dyDescent="0.25">
      <c r="A1131" s="162"/>
      <c r="B1131" s="162"/>
      <c r="C1131" s="162"/>
      <c r="D1131" s="162"/>
    </row>
    <row r="1132" spans="1:4" x14ac:dyDescent="0.25">
      <c r="A1132" s="162"/>
      <c r="B1132" s="162"/>
      <c r="C1132" s="162"/>
      <c r="D1132" s="162"/>
    </row>
    <row r="1133" spans="1:4" x14ac:dyDescent="0.25">
      <c r="A1133" s="162"/>
      <c r="B1133" s="162"/>
      <c r="C1133" s="162"/>
      <c r="D1133" s="162"/>
    </row>
    <row r="1134" spans="1:4" x14ac:dyDescent="0.25">
      <c r="A1134" s="162"/>
      <c r="B1134" s="162"/>
      <c r="C1134" s="162"/>
      <c r="D1134" s="162"/>
    </row>
    <row r="1135" spans="1:4" x14ac:dyDescent="0.25">
      <c r="A1135" s="162"/>
      <c r="B1135" s="162"/>
      <c r="C1135" s="162"/>
      <c r="D1135" s="162"/>
    </row>
    <row r="1136" spans="1:4" x14ac:dyDescent="0.25">
      <c r="A1136" s="162"/>
      <c r="B1136" s="162"/>
      <c r="C1136" s="162"/>
      <c r="D1136" s="162"/>
    </row>
    <row r="1137" spans="1:4" x14ac:dyDescent="0.25">
      <c r="A1137" s="162"/>
      <c r="B1137" s="162"/>
      <c r="C1137" s="162"/>
      <c r="D1137" s="162"/>
    </row>
    <row r="1138" spans="1:4" x14ac:dyDescent="0.25">
      <c r="A1138" s="162"/>
      <c r="B1138" s="162"/>
      <c r="C1138" s="162"/>
      <c r="D1138" s="162"/>
    </row>
    <row r="1139" spans="1:4" x14ac:dyDescent="0.25">
      <c r="A1139" s="162"/>
      <c r="B1139" s="162"/>
      <c r="C1139" s="162"/>
      <c r="D1139" s="162"/>
    </row>
    <row r="1140" spans="1:4" x14ac:dyDescent="0.25">
      <c r="A1140" s="162"/>
      <c r="B1140" s="162"/>
      <c r="C1140" s="162"/>
      <c r="D1140" s="162"/>
    </row>
    <row r="1141" spans="1:4" x14ac:dyDescent="0.25">
      <c r="A1141" s="162"/>
      <c r="B1141" s="162"/>
      <c r="C1141" s="162"/>
      <c r="D1141" s="162"/>
    </row>
    <row r="1142" spans="1:4" x14ac:dyDescent="0.25">
      <c r="A1142" s="162"/>
      <c r="B1142" s="162"/>
      <c r="C1142" s="162"/>
      <c r="D1142" s="162"/>
    </row>
    <row r="1143" spans="1:4" x14ac:dyDescent="0.25">
      <c r="A1143" s="162"/>
      <c r="B1143" s="162"/>
      <c r="C1143" s="162"/>
      <c r="D1143" s="162"/>
    </row>
    <row r="1144" spans="1:4" x14ac:dyDescent="0.25">
      <c r="A1144" s="162"/>
      <c r="B1144" s="162"/>
      <c r="C1144" s="162"/>
      <c r="D1144" s="162"/>
    </row>
    <row r="1145" spans="1:4" x14ac:dyDescent="0.25">
      <c r="A1145" s="162"/>
      <c r="B1145" s="162"/>
      <c r="C1145" s="162"/>
      <c r="D1145" s="162"/>
    </row>
    <row r="1146" spans="1:4" x14ac:dyDescent="0.25">
      <c r="A1146" s="162"/>
      <c r="B1146" s="162"/>
      <c r="C1146" s="162"/>
      <c r="D1146" s="162"/>
    </row>
    <row r="1147" spans="1:4" x14ac:dyDescent="0.25">
      <c r="A1147" s="162"/>
      <c r="B1147" s="162"/>
      <c r="C1147" s="162"/>
      <c r="D1147" s="162"/>
    </row>
    <row r="1148" spans="1:4" x14ac:dyDescent="0.25">
      <c r="A1148" s="162"/>
      <c r="B1148" s="162"/>
      <c r="C1148" s="162"/>
      <c r="D1148" s="162"/>
    </row>
    <row r="1149" spans="1:4" x14ac:dyDescent="0.25">
      <c r="A1149" s="162"/>
      <c r="B1149" s="162"/>
      <c r="C1149" s="162"/>
      <c r="D1149" s="162"/>
    </row>
    <row r="1150" spans="1:4" x14ac:dyDescent="0.25">
      <c r="A1150" s="162"/>
      <c r="B1150" s="162"/>
      <c r="C1150" s="162"/>
      <c r="D1150" s="162"/>
    </row>
    <row r="1151" spans="1:4" x14ac:dyDescent="0.25">
      <c r="A1151" s="162"/>
      <c r="B1151" s="162"/>
      <c r="C1151" s="162"/>
      <c r="D1151" s="162"/>
    </row>
    <row r="1152" spans="1:4" x14ac:dyDescent="0.25">
      <c r="A1152" s="162"/>
      <c r="B1152" s="162"/>
      <c r="C1152" s="162"/>
      <c r="D1152" s="162"/>
    </row>
    <row r="1153" spans="1:4" x14ac:dyDescent="0.25">
      <c r="A1153" s="162"/>
      <c r="B1153" s="162"/>
      <c r="C1153" s="162"/>
      <c r="D1153" s="162"/>
    </row>
    <row r="1154" spans="1:4" x14ac:dyDescent="0.25">
      <c r="A1154" s="162"/>
      <c r="B1154" s="162"/>
      <c r="C1154" s="162"/>
      <c r="D1154" s="162"/>
    </row>
    <row r="1155" spans="1:4" x14ac:dyDescent="0.25">
      <c r="A1155" s="162"/>
      <c r="B1155" s="162"/>
      <c r="C1155" s="162"/>
      <c r="D1155" s="162"/>
    </row>
    <row r="1156" spans="1:4" x14ac:dyDescent="0.25">
      <c r="A1156" s="162"/>
      <c r="B1156" s="162"/>
      <c r="C1156" s="162"/>
      <c r="D1156" s="162"/>
    </row>
    <row r="1157" spans="1:4" x14ac:dyDescent="0.25">
      <c r="A1157" s="162"/>
      <c r="B1157" s="162"/>
      <c r="C1157" s="162"/>
      <c r="D1157" s="162"/>
    </row>
    <row r="1158" spans="1:4" x14ac:dyDescent="0.25">
      <c r="A1158" s="162"/>
      <c r="B1158" s="162"/>
      <c r="C1158" s="162"/>
      <c r="D1158" s="162"/>
    </row>
    <row r="1159" spans="1:4" x14ac:dyDescent="0.25">
      <c r="A1159" s="162"/>
      <c r="B1159" s="162"/>
      <c r="C1159" s="162"/>
      <c r="D1159" s="162"/>
    </row>
    <row r="1160" spans="1:4" x14ac:dyDescent="0.25">
      <c r="A1160" s="162"/>
      <c r="B1160" s="162"/>
      <c r="C1160" s="162"/>
      <c r="D1160" s="162"/>
    </row>
    <row r="1161" spans="1:4" x14ac:dyDescent="0.25">
      <c r="A1161" s="162"/>
      <c r="B1161" s="162"/>
      <c r="C1161" s="162"/>
      <c r="D1161" s="162"/>
    </row>
    <row r="1162" spans="1:4" x14ac:dyDescent="0.25">
      <c r="A1162" s="162"/>
      <c r="B1162" s="162"/>
      <c r="C1162" s="162"/>
      <c r="D1162" s="162"/>
    </row>
    <row r="1163" spans="1:4" x14ac:dyDescent="0.25">
      <c r="A1163" s="162"/>
      <c r="B1163" s="162"/>
      <c r="C1163" s="162"/>
      <c r="D1163" s="162"/>
    </row>
    <row r="1164" spans="1:4" x14ac:dyDescent="0.25">
      <c r="A1164" s="162"/>
      <c r="B1164" s="162"/>
      <c r="C1164" s="162"/>
      <c r="D1164" s="162"/>
    </row>
    <row r="1165" spans="1:4" x14ac:dyDescent="0.25">
      <c r="A1165" s="162"/>
      <c r="B1165" s="162"/>
      <c r="C1165" s="162"/>
      <c r="D1165" s="162"/>
    </row>
    <row r="1166" spans="1:4" x14ac:dyDescent="0.25">
      <c r="A1166" s="162"/>
      <c r="B1166" s="162"/>
      <c r="C1166" s="162"/>
      <c r="D1166" s="162"/>
    </row>
    <row r="1167" spans="1:4" x14ac:dyDescent="0.25">
      <c r="A1167" s="162"/>
      <c r="B1167" s="162"/>
      <c r="C1167" s="162"/>
      <c r="D1167" s="162"/>
    </row>
    <row r="1168" spans="1:4" x14ac:dyDescent="0.25">
      <c r="A1168" s="162"/>
      <c r="B1168" s="162"/>
      <c r="C1168" s="162"/>
      <c r="D1168" s="162"/>
    </row>
    <row r="1169" spans="1:4" x14ac:dyDescent="0.25">
      <c r="A1169" s="162"/>
      <c r="B1169" s="162"/>
      <c r="C1169" s="162"/>
      <c r="D1169" s="162"/>
    </row>
    <row r="1170" spans="1:4" x14ac:dyDescent="0.25">
      <c r="A1170" s="162"/>
      <c r="B1170" s="162"/>
      <c r="C1170" s="162"/>
      <c r="D1170" s="162"/>
    </row>
    <row r="1171" spans="1:4" x14ac:dyDescent="0.25">
      <c r="A1171" s="162"/>
      <c r="B1171" s="162"/>
      <c r="C1171" s="162"/>
      <c r="D1171" s="162"/>
    </row>
    <row r="1172" spans="1:4" x14ac:dyDescent="0.25">
      <c r="A1172" s="162"/>
      <c r="B1172" s="162"/>
      <c r="C1172" s="162"/>
      <c r="D1172" s="162"/>
    </row>
    <row r="1173" spans="1:4" x14ac:dyDescent="0.25">
      <c r="A1173" s="162"/>
      <c r="B1173" s="162"/>
      <c r="C1173" s="162"/>
      <c r="D1173" s="162"/>
    </row>
    <row r="1174" spans="1:4" x14ac:dyDescent="0.25">
      <c r="A1174" s="162"/>
      <c r="B1174" s="162"/>
      <c r="C1174" s="162"/>
      <c r="D1174" s="162"/>
    </row>
    <row r="1175" spans="1:4" x14ac:dyDescent="0.25">
      <c r="A1175" s="162"/>
      <c r="B1175" s="162"/>
      <c r="C1175" s="162"/>
      <c r="D1175" s="162"/>
    </row>
    <row r="1176" spans="1:4" x14ac:dyDescent="0.25">
      <c r="A1176" s="162"/>
      <c r="B1176" s="162"/>
      <c r="C1176" s="162"/>
      <c r="D1176" s="162"/>
    </row>
    <row r="1177" spans="1:4" x14ac:dyDescent="0.25">
      <c r="A1177" s="162"/>
      <c r="B1177" s="162"/>
      <c r="C1177" s="162"/>
      <c r="D1177" s="162"/>
    </row>
    <row r="1178" spans="1:4" x14ac:dyDescent="0.25">
      <c r="A1178" s="162"/>
      <c r="B1178" s="162"/>
      <c r="C1178" s="162"/>
      <c r="D1178" s="162"/>
    </row>
    <row r="1179" spans="1:4" x14ac:dyDescent="0.25">
      <c r="A1179" s="162"/>
      <c r="B1179" s="162"/>
      <c r="C1179" s="162"/>
      <c r="D1179" s="162"/>
    </row>
    <row r="1180" spans="1:4" x14ac:dyDescent="0.25">
      <c r="A1180" s="162"/>
      <c r="B1180" s="162"/>
      <c r="C1180" s="162"/>
      <c r="D1180" s="162"/>
    </row>
    <row r="1181" spans="1:4" x14ac:dyDescent="0.25">
      <c r="A1181" s="162"/>
      <c r="B1181" s="162"/>
      <c r="C1181" s="162"/>
      <c r="D1181" s="162"/>
    </row>
    <row r="1182" spans="1:4" x14ac:dyDescent="0.25">
      <c r="A1182" s="162"/>
      <c r="B1182" s="162"/>
      <c r="C1182" s="162"/>
      <c r="D1182" s="162"/>
    </row>
    <row r="1183" spans="1:4" x14ac:dyDescent="0.25">
      <c r="A1183" s="162"/>
      <c r="B1183" s="162"/>
      <c r="C1183" s="162"/>
      <c r="D1183" s="162"/>
    </row>
    <row r="1184" spans="1:4" x14ac:dyDescent="0.25">
      <c r="A1184" s="162"/>
      <c r="B1184" s="162"/>
      <c r="C1184" s="162"/>
      <c r="D1184" s="162"/>
    </row>
    <row r="1185" spans="1:4" x14ac:dyDescent="0.25">
      <c r="A1185" s="162"/>
      <c r="B1185" s="162"/>
      <c r="C1185" s="162"/>
      <c r="D1185" s="162"/>
    </row>
    <row r="1186" spans="1:4" x14ac:dyDescent="0.25">
      <c r="A1186" s="162"/>
      <c r="B1186" s="162"/>
      <c r="C1186" s="162"/>
      <c r="D1186" s="162"/>
    </row>
    <row r="1187" spans="1:4" x14ac:dyDescent="0.25">
      <c r="A1187" s="162"/>
      <c r="B1187" s="162"/>
      <c r="C1187" s="162"/>
      <c r="D1187" s="162"/>
    </row>
    <row r="1188" spans="1:4" x14ac:dyDescent="0.25">
      <c r="A1188" s="162"/>
      <c r="B1188" s="162"/>
      <c r="C1188" s="162"/>
      <c r="D1188" s="162"/>
    </row>
    <row r="1189" spans="1:4" x14ac:dyDescent="0.25">
      <c r="A1189" s="162"/>
      <c r="B1189" s="162"/>
      <c r="C1189" s="162"/>
      <c r="D1189" s="162"/>
    </row>
    <row r="1190" spans="1:4" x14ac:dyDescent="0.25">
      <c r="A1190" s="162"/>
      <c r="B1190" s="162"/>
      <c r="C1190" s="162"/>
      <c r="D1190" s="162"/>
    </row>
    <row r="1191" spans="1:4" x14ac:dyDescent="0.25">
      <c r="A1191" s="162"/>
      <c r="B1191" s="162"/>
      <c r="C1191" s="162"/>
      <c r="D1191" s="162"/>
    </row>
    <row r="1192" spans="1:4" x14ac:dyDescent="0.25">
      <c r="A1192" s="162"/>
      <c r="B1192" s="162"/>
      <c r="C1192" s="162"/>
      <c r="D1192" s="162"/>
    </row>
    <row r="1193" spans="1:4" x14ac:dyDescent="0.25">
      <c r="A1193" s="162"/>
      <c r="B1193" s="162"/>
      <c r="C1193" s="162"/>
      <c r="D1193" s="162"/>
    </row>
    <row r="1194" spans="1:4" x14ac:dyDescent="0.25">
      <c r="A1194" s="162"/>
      <c r="B1194" s="162"/>
      <c r="C1194" s="162"/>
      <c r="D1194" s="162"/>
    </row>
    <row r="1195" spans="1:4" x14ac:dyDescent="0.25">
      <c r="A1195" s="162"/>
      <c r="B1195" s="162"/>
      <c r="C1195" s="162"/>
      <c r="D1195" s="162"/>
    </row>
    <row r="1196" spans="1:4" x14ac:dyDescent="0.25">
      <c r="A1196" s="162"/>
      <c r="B1196" s="162"/>
      <c r="C1196" s="162"/>
      <c r="D1196" s="162"/>
    </row>
    <row r="1197" spans="1:4" x14ac:dyDescent="0.25">
      <c r="A1197" s="162"/>
      <c r="B1197" s="162"/>
      <c r="C1197" s="162"/>
      <c r="D1197" s="162"/>
    </row>
    <row r="1198" spans="1:4" x14ac:dyDescent="0.25">
      <c r="A1198" s="162"/>
      <c r="B1198" s="162"/>
      <c r="C1198" s="162"/>
      <c r="D1198" s="162"/>
    </row>
    <row r="1199" spans="1:4" x14ac:dyDescent="0.25">
      <c r="A1199" s="162"/>
      <c r="B1199" s="162"/>
      <c r="C1199" s="162"/>
      <c r="D1199" s="162"/>
    </row>
    <row r="1200" spans="1:4" x14ac:dyDescent="0.25">
      <c r="A1200" s="162"/>
      <c r="B1200" s="162"/>
      <c r="C1200" s="162"/>
      <c r="D1200" s="162"/>
    </row>
    <row r="1201" spans="1:4" x14ac:dyDescent="0.25">
      <c r="A1201" s="162"/>
      <c r="B1201" s="162"/>
      <c r="C1201" s="162"/>
      <c r="D1201" s="162"/>
    </row>
    <row r="1202" spans="1:4" x14ac:dyDescent="0.25">
      <c r="A1202" s="162"/>
      <c r="B1202" s="162"/>
      <c r="C1202" s="162"/>
      <c r="D1202" s="162"/>
    </row>
    <row r="1203" spans="1:4" x14ac:dyDescent="0.25">
      <c r="A1203" s="162"/>
      <c r="B1203" s="162"/>
      <c r="C1203" s="162"/>
      <c r="D1203" s="162"/>
    </row>
    <row r="1204" spans="1:4" x14ac:dyDescent="0.25">
      <c r="A1204" s="162"/>
      <c r="B1204" s="162"/>
      <c r="C1204" s="162"/>
      <c r="D1204" s="162"/>
    </row>
    <row r="1205" spans="1:4" x14ac:dyDescent="0.25">
      <c r="A1205" s="162"/>
      <c r="B1205" s="162"/>
      <c r="C1205" s="162"/>
      <c r="D1205" s="162"/>
    </row>
    <row r="1206" spans="1:4" x14ac:dyDescent="0.25">
      <c r="A1206" s="162"/>
      <c r="B1206" s="162"/>
      <c r="C1206" s="162"/>
      <c r="D1206" s="162"/>
    </row>
    <row r="1207" spans="1:4" x14ac:dyDescent="0.25">
      <c r="A1207" s="162"/>
      <c r="B1207" s="162"/>
      <c r="C1207" s="162"/>
      <c r="D1207" s="162"/>
    </row>
    <row r="1208" spans="1:4" x14ac:dyDescent="0.25">
      <c r="A1208" s="162"/>
      <c r="B1208" s="162"/>
      <c r="C1208" s="162"/>
      <c r="D1208" s="162"/>
    </row>
    <row r="1209" spans="1:4" x14ac:dyDescent="0.25">
      <c r="A1209" s="162"/>
      <c r="B1209" s="162"/>
      <c r="C1209" s="162"/>
      <c r="D1209" s="162"/>
    </row>
    <row r="1210" spans="1:4" x14ac:dyDescent="0.25">
      <c r="A1210" s="162"/>
      <c r="B1210" s="162"/>
      <c r="C1210" s="162"/>
      <c r="D1210" s="162"/>
    </row>
    <row r="1211" spans="1:4" x14ac:dyDescent="0.25">
      <c r="A1211" s="162"/>
      <c r="B1211" s="162"/>
      <c r="C1211" s="162"/>
      <c r="D1211" s="162"/>
    </row>
    <row r="1212" spans="1:4" x14ac:dyDescent="0.25">
      <c r="A1212" s="162"/>
      <c r="B1212" s="162"/>
      <c r="C1212" s="162"/>
      <c r="D1212" s="162"/>
    </row>
    <row r="1213" spans="1:4" x14ac:dyDescent="0.25">
      <c r="A1213" s="162"/>
      <c r="B1213" s="162"/>
      <c r="C1213" s="162"/>
      <c r="D1213" s="162"/>
    </row>
    <row r="1214" spans="1:4" x14ac:dyDescent="0.25">
      <c r="A1214" s="162"/>
      <c r="B1214" s="162"/>
      <c r="C1214" s="162"/>
      <c r="D1214" s="162"/>
    </row>
    <row r="1215" spans="1:4" x14ac:dyDescent="0.25">
      <c r="A1215" s="162"/>
      <c r="B1215" s="162"/>
      <c r="C1215" s="162"/>
      <c r="D1215" s="162"/>
    </row>
    <row r="1216" spans="1:4" x14ac:dyDescent="0.25">
      <c r="A1216" s="162"/>
      <c r="B1216" s="162"/>
      <c r="C1216" s="162"/>
      <c r="D1216" s="162"/>
    </row>
    <row r="1217" spans="1:4" x14ac:dyDescent="0.25">
      <c r="A1217" s="162"/>
      <c r="B1217" s="162"/>
      <c r="C1217" s="162"/>
      <c r="D1217" s="162"/>
    </row>
    <row r="1218" spans="1:4" x14ac:dyDescent="0.25">
      <c r="A1218" s="162"/>
      <c r="B1218" s="162"/>
      <c r="C1218" s="162"/>
      <c r="D1218" s="162"/>
    </row>
    <row r="1219" spans="1:4" x14ac:dyDescent="0.25">
      <c r="A1219" s="162"/>
      <c r="B1219" s="162"/>
      <c r="C1219" s="162"/>
      <c r="D1219" s="162"/>
    </row>
    <row r="1220" spans="1:4" x14ac:dyDescent="0.25">
      <c r="A1220" s="162"/>
      <c r="B1220" s="162"/>
      <c r="C1220" s="162"/>
      <c r="D1220" s="162"/>
    </row>
    <row r="1221" spans="1:4" x14ac:dyDescent="0.25">
      <c r="A1221" s="162"/>
      <c r="B1221" s="162"/>
      <c r="C1221" s="162"/>
      <c r="D1221" s="162"/>
    </row>
    <row r="1222" spans="1:4" x14ac:dyDescent="0.25">
      <c r="A1222" s="162"/>
      <c r="B1222" s="162"/>
      <c r="C1222" s="162"/>
      <c r="D1222" s="162"/>
    </row>
    <row r="1223" spans="1:4" x14ac:dyDescent="0.25">
      <c r="A1223" s="162"/>
      <c r="B1223" s="162"/>
      <c r="C1223" s="162"/>
      <c r="D1223" s="162"/>
    </row>
    <row r="1224" spans="1:4" x14ac:dyDescent="0.25">
      <c r="A1224" s="162"/>
      <c r="B1224" s="162"/>
      <c r="C1224" s="162"/>
      <c r="D1224" s="162"/>
    </row>
    <row r="1225" spans="1:4" x14ac:dyDescent="0.25">
      <c r="A1225" s="162"/>
      <c r="B1225" s="162"/>
      <c r="C1225" s="162"/>
      <c r="D1225" s="162"/>
    </row>
    <row r="1226" spans="1:4" x14ac:dyDescent="0.25">
      <c r="A1226" s="162"/>
      <c r="B1226" s="162"/>
      <c r="C1226" s="162"/>
      <c r="D1226" s="162"/>
    </row>
    <row r="1227" spans="1:4" x14ac:dyDescent="0.25">
      <c r="A1227" s="162"/>
      <c r="B1227" s="162"/>
      <c r="C1227" s="162"/>
      <c r="D1227" s="162"/>
    </row>
    <row r="1228" spans="1:4" x14ac:dyDescent="0.25">
      <c r="A1228" s="162"/>
      <c r="B1228" s="162"/>
      <c r="C1228" s="162"/>
      <c r="D1228" s="162"/>
    </row>
    <row r="1229" spans="1:4" x14ac:dyDescent="0.25">
      <c r="A1229" s="162"/>
      <c r="B1229" s="162"/>
      <c r="C1229" s="162"/>
      <c r="D1229" s="162"/>
    </row>
    <row r="1230" spans="1:4" x14ac:dyDescent="0.25">
      <c r="A1230" s="162"/>
      <c r="B1230" s="162"/>
      <c r="C1230" s="162"/>
      <c r="D1230" s="162"/>
    </row>
    <row r="1231" spans="1:4" x14ac:dyDescent="0.25">
      <c r="A1231" s="162"/>
      <c r="B1231" s="162"/>
      <c r="C1231" s="162"/>
      <c r="D1231" s="162"/>
    </row>
    <row r="1232" spans="1:4" x14ac:dyDescent="0.25">
      <c r="A1232" s="162"/>
      <c r="B1232" s="162"/>
      <c r="C1232" s="162"/>
      <c r="D1232" s="162"/>
    </row>
    <row r="1233" spans="1:4" x14ac:dyDescent="0.25">
      <c r="A1233" s="162"/>
      <c r="B1233" s="162"/>
      <c r="C1233" s="162"/>
      <c r="D1233" s="162"/>
    </row>
    <row r="1234" spans="1:4" x14ac:dyDescent="0.25">
      <c r="A1234" s="162"/>
      <c r="B1234" s="162"/>
      <c r="C1234" s="162"/>
      <c r="D1234" s="162"/>
    </row>
    <row r="1235" spans="1:4" x14ac:dyDescent="0.25">
      <c r="A1235" s="162"/>
      <c r="B1235" s="162"/>
      <c r="C1235" s="162"/>
      <c r="D1235" s="162"/>
    </row>
    <row r="1236" spans="1:4" x14ac:dyDescent="0.25">
      <c r="A1236" s="162"/>
      <c r="B1236" s="162"/>
      <c r="C1236" s="162"/>
      <c r="D1236" s="162"/>
    </row>
    <row r="1237" spans="1:4" x14ac:dyDescent="0.25">
      <c r="A1237" s="162"/>
      <c r="B1237" s="162"/>
      <c r="C1237" s="162"/>
      <c r="D1237" s="162"/>
    </row>
    <row r="1238" spans="1:4" x14ac:dyDescent="0.25">
      <c r="A1238" s="162"/>
      <c r="B1238" s="162"/>
      <c r="C1238" s="162"/>
      <c r="D1238" s="162"/>
    </row>
    <row r="1239" spans="1:4" x14ac:dyDescent="0.25">
      <c r="A1239" s="162"/>
      <c r="B1239" s="162"/>
      <c r="C1239" s="162"/>
      <c r="D1239" s="162"/>
    </row>
    <row r="1240" spans="1:4" x14ac:dyDescent="0.25">
      <c r="A1240" s="162"/>
      <c r="B1240" s="162"/>
      <c r="C1240" s="162"/>
      <c r="D1240" s="162"/>
    </row>
    <row r="1241" spans="1:4" x14ac:dyDescent="0.25">
      <c r="A1241" s="162"/>
      <c r="B1241" s="162"/>
      <c r="C1241" s="162"/>
      <c r="D1241" s="162"/>
    </row>
    <row r="1242" spans="1:4" x14ac:dyDescent="0.25">
      <c r="A1242" s="162"/>
      <c r="B1242" s="162"/>
      <c r="C1242" s="162"/>
      <c r="D1242" s="162"/>
    </row>
    <row r="1243" spans="1:4" x14ac:dyDescent="0.25">
      <c r="A1243" s="162"/>
      <c r="B1243" s="162"/>
      <c r="C1243" s="162"/>
      <c r="D1243" s="162"/>
    </row>
    <row r="1244" spans="1:4" x14ac:dyDescent="0.25">
      <c r="A1244" s="162"/>
      <c r="B1244" s="162"/>
      <c r="C1244" s="162"/>
      <c r="D1244" s="162"/>
    </row>
    <row r="1245" spans="1:4" x14ac:dyDescent="0.25">
      <c r="A1245" s="162"/>
      <c r="B1245" s="162"/>
      <c r="C1245" s="162"/>
      <c r="D1245" s="162"/>
    </row>
    <row r="1246" spans="1:4" x14ac:dyDescent="0.25">
      <c r="A1246" s="162"/>
      <c r="B1246" s="162"/>
      <c r="C1246" s="162"/>
      <c r="D1246" s="162"/>
    </row>
    <row r="1247" spans="1:4" x14ac:dyDescent="0.25">
      <c r="A1247" s="162"/>
      <c r="B1247" s="162"/>
      <c r="C1247" s="162"/>
      <c r="D1247" s="162"/>
    </row>
    <row r="1248" spans="1:4" x14ac:dyDescent="0.25">
      <c r="A1248" s="162"/>
      <c r="B1248" s="162"/>
      <c r="C1248" s="162"/>
      <c r="D1248" s="162"/>
    </row>
    <row r="1249" spans="1:4" x14ac:dyDescent="0.25">
      <c r="A1249" s="162"/>
      <c r="B1249" s="162"/>
      <c r="C1249" s="162"/>
      <c r="D1249" s="162"/>
    </row>
    <row r="1250" spans="1:4" x14ac:dyDescent="0.25">
      <c r="A1250" s="162"/>
      <c r="B1250" s="162"/>
      <c r="C1250" s="162"/>
      <c r="D1250" s="162"/>
    </row>
    <row r="1251" spans="1:4" x14ac:dyDescent="0.25">
      <c r="A1251" s="162"/>
      <c r="B1251" s="162"/>
      <c r="C1251" s="162"/>
      <c r="D1251" s="162"/>
    </row>
    <row r="1252" spans="1:4" x14ac:dyDescent="0.25">
      <c r="A1252" s="162"/>
      <c r="B1252" s="162"/>
      <c r="C1252" s="162"/>
      <c r="D1252" s="162"/>
    </row>
    <row r="1253" spans="1:4" x14ac:dyDescent="0.25">
      <c r="A1253" s="162"/>
      <c r="B1253" s="162"/>
      <c r="C1253" s="162"/>
      <c r="D1253" s="162"/>
    </row>
    <row r="1254" spans="1:4" x14ac:dyDescent="0.25">
      <c r="A1254" s="162"/>
      <c r="B1254" s="162"/>
      <c r="C1254" s="162"/>
      <c r="D1254" s="162"/>
    </row>
    <row r="1255" spans="1:4" x14ac:dyDescent="0.25">
      <c r="A1255" s="162"/>
      <c r="B1255" s="162"/>
      <c r="C1255" s="162"/>
      <c r="D1255" s="162"/>
    </row>
    <row r="1256" spans="1:4" x14ac:dyDescent="0.25">
      <c r="A1256" s="162"/>
      <c r="B1256" s="162"/>
      <c r="C1256" s="162"/>
      <c r="D1256" s="162"/>
    </row>
    <row r="1257" spans="1:4" x14ac:dyDescent="0.25">
      <c r="A1257" s="162"/>
      <c r="B1257" s="162"/>
      <c r="C1257" s="162"/>
      <c r="D1257" s="162"/>
    </row>
    <row r="1258" spans="1:4" x14ac:dyDescent="0.25">
      <c r="A1258" s="162"/>
      <c r="B1258" s="162"/>
      <c r="C1258" s="162"/>
      <c r="D1258" s="162"/>
    </row>
    <row r="1259" spans="1:4" x14ac:dyDescent="0.25">
      <c r="A1259" s="162"/>
      <c r="B1259" s="162"/>
      <c r="C1259" s="162"/>
      <c r="D1259" s="162"/>
    </row>
    <row r="1260" spans="1:4" x14ac:dyDescent="0.25">
      <c r="A1260" s="162"/>
      <c r="B1260" s="162"/>
      <c r="C1260" s="162"/>
      <c r="D1260" s="162"/>
    </row>
    <row r="1261" spans="1:4" x14ac:dyDescent="0.25">
      <c r="A1261" s="162"/>
      <c r="B1261" s="162"/>
      <c r="C1261" s="162"/>
      <c r="D1261" s="162"/>
    </row>
    <row r="1262" spans="1:4" x14ac:dyDescent="0.25">
      <c r="A1262" s="162"/>
      <c r="B1262" s="162"/>
      <c r="C1262" s="162"/>
      <c r="D1262" s="162"/>
    </row>
    <row r="1263" spans="1:4" x14ac:dyDescent="0.25">
      <c r="A1263" s="162"/>
      <c r="B1263" s="162"/>
      <c r="C1263" s="162"/>
      <c r="D1263" s="162"/>
    </row>
    <row r="1264" spans="1:4" x14ac:dyDescent="0.25">
      <c r="A1264" s="162"/>
      <c r="B1264" s="162"/>
      <c r="C1264" s="162"/>
      <c r="D1264" s="162"/>
    </row>
    <row r="1265" spans="1:4" x14ac:dyDescent="0.25">
      <c r="A1265" s="162"/>
      <c r="B1265" s="162"/>
      <c r="C1265" s="162"/>
      <c r="D1265" s="162"/>
    </row>
    <row r="1266" spans="1:4" x14ac:dyDescent="0.25">
      <c r="A1266" s="162"/>
      <c r="B1266" s="162"/>
      <c r="C1266" s="162"/>
      <c r="D1266" s="162"/>
    </row>
    <row r="1267" spans="1:4" x14ac:dyDescent="0.25">
      <c r="A1267" s="162"/>
      <c r="B1267" s="162"/>
      <c r="C1267" s="162"/>
      <c r="D1267" s="162"/>
    </row>
    <row r="1268" spans="1:4" x14ac:dyDescent="0.25">
      <c r="A1268" s="162"/>
      <c r="B1268" s="162"/>
      <c r="C1268" s="162"/>
      <c r="D1268" s="162"/>
    </row>
    <row r="1269" spans="1:4" x14ac:dyDescent="0.25">
      <c r="A1269" s="162"/>
      <c r="B1269" s="162"/>
      <c r="C1269" s="162"/>
      <c r="D1269" s="162"/>
    </row>
    <row r="1270" spans="1:4" x14ac:dyDescent="0.25">
      <c r="A1270" s="162"/>
      <c r="B1270" s="162"/>
      <c r="C1270" s="162"/>
      <c r="D1270" s="162"/>
    </row>
    <row r="1271" spans="1:4" x14ac:dyDescent="0.25">
      <c r="A1271" s="162"/>
      <c r="B1271" s="162"/>
      <c r="C1271" s="162"/>
      <c r="D1271" s="162"/>
    </row>
    <row r="1272" spans="1:4" x14ac:dyDescent="0.25">
      <c r="A1272" s="162"/>
      <c r="B1272" s="162"/>
      <c r="C1272" s="162"/>
      <c r="D1272" s="162"/>
    </row>
    <row r="1273" spans="1:4" x14ac:dyDescent="0.25">
      <c r="A1273" s="162"/>
      <c r="B1273" s="162"/>
      <c r="C1273" s="162"/>
      <c r="D1273" s="162"/>
    </row>
    <row r="1274" spans="1:4" x14ac:dyDescent="0.25">
      <c r="A1274" s="162"/>
      <c r="B1274" s="162"/>
      <c r="C1274" s="162"/>
      <c r="D1274" s="162"/>
    </row>
    <row r="1275" spans="1:4" x14ac:dyDescent="0.25">
      <c r="A1275" s="162"/>
      <c r="B1275" s="162"/>
      <c r="C1275" s="162"/>
      <c r="D1275" s="162"/>
    </row>
    <row r="1276" spans="1:4" x14ac:dyDescent="0.25">
      <c r="A1276" s="162"/>
      <c r="B1276" s="162"/>
      <c r="C1276" s="162"/>
      <c r="D1276" s="162"/>
    </row>
    <row r="1277" spans="1:4" x14ac:dyDescent="0.25">
      <c r="A1277" s="162"/>
      <c r="B1277" s="162"/>
      <c r="C1277" s="162"/>
      <c r="D1277" s="162"/>
    </row>
    <row r="1278" spans="1:4" x14ac:dyDescent="0.25">
      <c r="A1278" s="162"/>
      <c r="B1278" s="162"/>
      <c r="C1278" s="162"/>
      <c r="D1278" s="162"/>
    </row>
    <row r="1279" spans="1:4" x14ac:dyDescent="0.25">
      <c r="A1279" s="162"/>
      <c r="B1279" s="162"/>
      <c r="C1279" s="162"/>
      <c r="D1279" s="162"/>
    </row>
    <row r="1280" spans="1:4" x14ac:dyDescent="0.25">
      <c r="A1280" s="162"/>
      <c r="B1280" s="162"/>
      <c r="C1280" s="162"/>
      <c r="D1280" s="162"/>
    </row>
    <row r="1281" spans="1:4" x14ac:dyDescent="0.25">
      <c r="A1281" s="162"/>
      <c r="B1281" s="162"/>
      <c r="C1281" s="162"/>
      <c r="D1281" s="162"/>
    </row>
    <row r="1282" spans="1:4" x14ac:dyDescent="0.25">
      <c r="A1282" s="162"/>
      <c r="B1282" s="162"/>
      <c r="C1282" s="162"/>
      <c r="D1282" s="162"/>
    </row>
    <row r="1283" spans="1:4" x14ac:dyDescent="0.25">
      <c r="A1283" s="162"/>
      <c r="B1283" s="162"/>
      <c r="C1283" s="162"/>
      <c r="D1283" s="162"/>
    </row>
    <row r="1284" spans="1:4" x14ac:dyDescent="0.25">
      <c r="A1284" s="162"/>
      <c r="B1284" s="162"/>
      <c r="C1284" s="162"/>
      <c r="D1284" s="162"/>
    </row>
    <row r="1285" spans="1:4" x14ac:dyDescent="0.25">
      <c r="A1285" s="162"/>
      <c r="B1285" s="162"/>
      <c r="C1285" s="162"/>
      <c r="D1285" s="162"/>
    </row>
    <row r="1286" spans="1:4" x14ac:dyDescent="0.25">
      <c r="A1286" s="162"/>
      <c r="B1286" s="162"/>
      <c r="C1286" s="162"/>
      <c r="D1286" s="162"/>
    </row>
    <row r="1287" spans="1:4" x14ac:dyDescent="0.25">
      <c r="A1287" s="162"/>
      <c r="B1287" s="162"/>
      <c r="C1287" s="162"/>
      <c r="D1287" s="162"/>
    </row>
    <row r="1288" spans="1:4" x14ac:dyDescent="0.25">
      <c r="A1288" s="162"/>
      <c r="B1288" s="162"/>
      <c r="C1288" s="162"/>
      <c r="D1288" s="162"/>
    </row>
    <row r="1289" spans="1:4" x14ac:dyDescent="0.25">
      <c r="A1289" s="162"/>
      <c r="B1289" s="162"/>
      <c r="C1289" s="162"/>
      <c r="D1289" s="162"/>
    </row>
    <row r="1290" spans="1:4" x14ac:dyDescent="0.25">
      <c r="A1290" s="162"/>
      <c r="B1290" s="162"/>
      <c r="C1290" s="162"/>
      <c r="D1290" s="162"/>
    </row>
    <row r="1291" spans="1:4" x14ac:dyDescent="0.25">
      <c r="A1291" s="162"/>
      <c r="B1291" s="162"/>
      <c r="C1291" s="162"/>
      <c r="D1291" s="162"/>
    </row>
    <row r="1292" spans="1:4" x14ac:dyDescent="0.25">
      <c r="A1292" s="162"/>
      <c r="B1292" s="162"/>
      <c r="C1292" s="162"/>
      <c r="D1292" s="162"/>
    </row>
    <row r="1293" spans="1:4" x14ac:dyDescent="0.25">
      <c r="A1293" s="162"/>
      <c r="B1293" s="162"/>
      <c r="C1293" s="162"/>
      <c r="D1293" s="162"/>
    </row>
    <row r="1294" spans="1:4" x14ac:dyDescent="0.25">
      <c r="A1294" s="162"/>
      <c r="B1294" s="162"/>
      <c r="C1294" s="162"/>
      <c r="D1294" s="162"/>
    </row>
    <row r="1295" spans="1:4" x14ac:dyDescent="0.25">
      <c r="A1295" s="162"/>
      <c r="B1295" s="162"/>
      <c r="C1295" s="162"/>
      <c r="D1295" s="162"/>
    </row>
    <row r="1296" spans="1:4" x14ac:dyDescent="0.25">
      <c r="A1296" s="162"/>
      <c r="B1296" s="162"/>
      <c r="C1296" s="162"/>
      <c r="D1296" s="162"/>
    </row>
    <row r="1297" spans="1:4" x14ac:dyDescent="0.25">
      <c r="A1297" s="162"/>
      <c r="B1297" s="162"/>
      <c r="C1297" s="162"/>
      <c r="D1297" s="162"/>
    </row>
    <row r="1298" spans="1:4" x14ac:dyDescent="0.25">
      <c r="A1298" s="162"/>
      <c r="B1298" s="162"/>
      <c r="C1298" s="162"/>
      <c r="D1298" s="162"/>
    </row>
    <row r="1299" spans="1:4" x14ac:dyDescent="0.25">
      <c r="A1299" s="162"/>
      <c r="B1299" s="162"/>
      <c r="C1299" s="162"/>
      <c r="D1299" s="162"/>
    </row>
    <row r="1300" spans="1:4" x14ac:dyDescent="0.25">
      <c r="A1300" s="162"/>
      <c r="B1300" s="162"/>
      <c r="C1300" s="162"/>
      <c r="D1300" s="162"/>
    </row>
    <row r="1301" spans="1:4" x14ac:dyDescent="0.25">
      <c r="A1301" s="162"/>
      <c r="B1301" s="162"/>
      <c r="C1301" s="162"/>
      <c r="D1301" s="162"/>
    </row>
    <row r="1302" spans="1:4" x14ac:dyDescent="0.25">
      <c r="A1302" s="162"/>
      <c r="B1302" s="162"/>
      <c r="C1302" s="162"/>
      <c r="D1302" s="162"/>
    </row>
    <row r="1303" spans="1:4" x14ac:dyDescent="0.25">
      <c r="A1303" s="162"/>
      <c r="B1303" s="162"/>
      <c r="C1303" s="162"/>
      <c r="D1303" s="162"/>
    </row>
    <row r="1304" spans="1:4" x14ac:dyDescent="0.25">
      <c r="A1304" s="162"/>
      <c r="B1304" s="162"/>
      <c r="C1304" s="162"/>
      <c r="D1304" s="162"/>
    </row>
    <row r="1305" spans="1:4" x14ac:dyDescent="0.25">
      <c r="A1305" s="162"/>
      <c r="B1305" s="162"/>
      <c r="C1305" s="162"/>
      <c r="D1305" s="162"/>
    </row>
    <row r="1306" spans="1:4" x14ac:dyDescent="0.25">
      <c r="A1306" s="162"/>
      <c r="B1306" s="162"/>
      <c r="C1306" s="162"/>
      <c r="D1306" s="162"/>
    </row>
    <row r="1307" spans="1:4" x14ac:dyDescent="0.25">
      <c r="A1307" s="162"/>
      <c r="B1307" s="162"/>
      <c r="C1307" s="162"/>
      <c r="D1307" s="162"/>
    </row>
    <row r="1308" spans="1:4" x14ac:dyDescent="0.25">
      <c r="A1308" s="162"/>
      <c r="B1308" s="162"/>
      <c r="C1308" s="162"/>
      <c r="D1308" s="162"/>
    </row>
    <row r="1309" spans="1:4" x14ac:dyDescent="0.25">
      <c r="A1309" s="162"/>
      <c r="B1309" s="162"/>
      <c r="C1309" s="162"/>
      <c r="D1309" s="162"/>
    </row>
    <row r="1310" spans="1:4" x14ac:dyDescent="0.25">
      <c r="A1310" s="162"/>
      <c r="B1310" s="162"/>
      <c r="C1310" s="162"/>
      <c r="D1310" s="162"/>
    </row>
    <row r="1311" spans="1:4" x14ac:dyDescent="0.25">
      <c r="A1311" s="162"/>
      <c r="B1311" s="162"/>
      <c r="C1311" s="162"/>
      <c r="D1311" s="162"/>
    </row>
    <row r="1312" spans="1:4" x14ac:dyDescent="0.25">
      <c r="A1312" s="162"/>
      <c r="B1312" s="162"/>
      <c r="C1312" s="162"/>
      <c r="D1312" s="162"/>
    </row>
    <row r="1313" spans="1:4" x14ac:dyDescent="0.25">
      <c r="A1313" s="162"/>
      <c r="B1313" s="162"/>
      <c r="C1313" s="162"/>
      <c r="D1313" s="162"/>
    </row>
    <row r="1314" spans="1:4" x14ac:dyDescent="0.25">
      <c r="A1314" s="162"/>
      <c r="B1314" s="162"/>
      <c r="C1314" s="162"/>
      <c r="D1314" s="162"/>
    </row>
    <row r="1315" spans="1:4" x14ac:dyDescent="0.25">
      <c r="A1315" s="162"/>
      <c r="B1315" s="162"/>
      <c r="C1315" s="162"/>
      <c r="D1315" s="162"/>
    </row>
    <row r="1316" spans="1:4" x14ac:dyDescent="0.25">
      <c r="A1316" s="162"/>
      <c r="B1316" s="162"/>
      <c r="C1316" s="162"/>
      <c r="D1316" s="162"/>
    </row>
    <row r="1317" spans="1:4" x14ac:dyDescent="0.25">
      <c r="A1317" s="162"/>
      <c r="B1317" s="162"/>
      <c r="C1317" s="162"/>
      <c r="D1317" s="162"/>
    </row>
    <row r="1318" spans="1:4" x14ac:dyDescent="0.25">
      <c r="A1318" s="162"/>
      <c r="B1318" s="162"/>
      <c r="C1318" s="162"/>
      <c r="D1318" s="162"/>
    </row>
    <row r="1319" spans="1:4" x14ac:dyDescent="0.25">
      <c r="A1319" s="162"/>
      <c r="B1319" s="162"/>
      <c r="C1319" s="162"/>
      <c r="D1319" s="162"/>
    </row>
    <row r="1320" spans="1:4" x14ac:dyDescent="0.25">
      <c r="A1320" s="162"/>
      <c r="B1320" s="162"/>
      <c r="C1320" s="162"/>
      <c r="D1320" s="162"/>
    </row>
    <row r="1321" spans="1:4" x14ac:dyDescent="0.25">
      <c r="A1321" s="162"/>
      <c r="B1321" s="162"/>
      <c r="C1321" s="162"/>
      <c r="D1321" s="162"/>
    </row>
    <row r="1322" spans="1:4" x14ac:dyDescent="0.25">
      <c r="A1322" s="162"/>
      <c r="B1322" s="162"/>
      <c r="C1322" s="162"/>
      <c r="D1322" s="162"/>
    </row>
    <row r="1323" spans="1:4" x14ac:dyDescent="0.25">
      <c r="A1323" s="162"/>
      <c r="B1323" s="162"/>
      <c r="C1323" s="162"/>
      <c r="D1323" s="162"/>
    </row>
    <row r="1324" spans="1:4" x14ac:dyDescent="0.25">
      <c r="A1324" s="162"/>
      <c r="B1324" s="162"/>
      <c r="C1324" s="162"/>
      <c r="D1324" s="162"/>
    </row>
    <row r="1325" spans="1:4" x14ac:dyDescent="0.25">
      <c r="A1325" s="162"/>
      <c r="B1325" s="162"/>
      <c r="C1325" s="162"/>
      <c r="D1325" s="162"/>
    </row>
    <row r="1326" spans="1:4" x14ac:dyDescent="0.25">
      <c r="A1326" s="162"/>
      <c r="B1326" s="162"/>
      <c r="C1326" s="162"/>
      <c r="D1326" s="162"/>
    </row>
    <row r="1327" spans="1:4" x14ac:dyDescent="0.25">
      <c r="A1327" s="162"/>
      <c r="B1327" s="162"/>
      <c r="C1327" s="162"/>
      <c r="D1327" s="162"/>
    </row>
    <row r="1328" spans="1:4" x14ac:dyDescent="0.25">
      <c r="A1328" s="162"/>
      <c r="B1328" s="162"/>
      <c r="C1328" s="162"/>
      <c r="D1328" s="162"/>
    </row>
    <row r="1329" spans="1:4" x14ac:dyDescent="0.25">
      <c r="A1329" s="162"/>
      <c r="B1329" s="162"/>
      <c r="C1329" s="162"/>
      <c r="D1329" s="162"/>
    </row>
    <row r="1330" spans="1:4" x14ac:dyDescent="0.25">
      <c r="A1330" s="162"/>
      <c r="B1330" s="162"/>
      <c r="C1330" s="162"/>
      <c r="D1330" s="162"/>
    </row>
    <row r="1331" spans="1:4" x14ac:dyDescent="0.25">
      <c r="A1331" s="162"/>
      <c r="B1331" s="162"/>
      <c r="C1331" s="162"/>
      <c r="D1331" s="162"/>
    </row>
    <row r="1332" spans="1:4" x14ac:dyDescent="0.25">
      <c r="A1332" s="162"/>
      <c r="B1332" s="162"/>
      <c r="C1332" s="162"/>
      <c r="D1332" s="162"/>
    </row>
    <row r="1333" spans="1:4" x14ac:dyDescent="0.25">
      <c r="A1333" s="162"/>
      <c r="B1333" s="162"/>
      <c r="C1333" s="162"/>
      <c r="D1333" s="162"/>
    </row>
    <row r="1334" spans="1:4" x14ac:dyDescent="0.25">
      <c r="A1334" s="162"/>
      <c r="B1334" s="162"/>
      <c r="C1334" s="162"/>
      <c r="D1334" s="162"/>
    </row>
    <row r="1335" spans="1:4" x14ac:dyDescent="0.25">
      <c r="A1335" s="162"/>
      <c r="B1335" s="162"/>
      <c r="C1335" s="162"/>
      <c r="D1335" s="162"/>
    </row>
    <row r="1336" spans="1:4" x14ac:dyDescent="0.25">
      <c r="A1336" s="162"/>
      <c r="B1336" s="162"/>
      <c r="C1336" s="162"/>
      <c r="D1336" s="162"/>
    </row>
    <row r="1337" spans="1:4" x14ac:dyDescent="0.25">
      <c r="A1337" s="162"/>
      <c r="B1337" s="162"/>
      <c r="C1337" s="162"/>
      <c r="D1337" s="162"/>
    </row>
    <row r="1338" spans="1:4" x14ac:dyDescent="0.25">
      <c r="A1338" s="162"/>
      <c r="B1338" s="162"/>
      <c r="C1338" s="162"/>
      <c r="D1338" s="162"/>
    </row>
    <row r="1339" spans="1:4" x14ac:dyDescent="0.25">
      <c r="A1339" s="162"/>
      <c r="B1339" s="162"/>
      <c r="C1339" s="162"/>
      <c r="D1339" s="162"/>
    </row>
    <row r="1340" spans="1:4" x14ac:dyDescent="0.25">
      <c r="A1340" s="162"/>
      <c r="B1340" s="162"/>
      <c r="C1340" s="162"/>
      <c r="D1340" s="162"/>
    </row>
    <row r="1341" spans="1:4" x14ac:dyDescent="0.25">
      <c r="A1341" s="162"/>
      <c r="B1341" s="162"/>
      <c r="C1341" s="162"/>
      <c r="D1341" s="162"/>
    </row>
    <row r="1342" spans="1:4" x14ac:dyDescent="0.25">
      <c r="A1342" s="162"/>
      <c r="B1342" s="162"/>
      <c r="C1342" s="162"/>
      <c r="D1342" s="162"/>
    </row>
    <row r="1343" spans="1:4" x14ac:dyDescent="0.25">
      <c r="A1343" s="162"/>
      <c r="B1343" s="162"/>
      <c r="C1343" s="162"/>
      <c r="D1343" s="162"/>
    </row>
    <row r="1344" spans="1:4" x14ac:dyDescent="0.25">
      <c r="A1344" s="162"/>
      <c r="B1344" s="162"/>
      <c r="C1344" s="162"/>
      <c r="D1344" s="162"/>
    </row>
    <row r="1345" spans="1:4" x14ac:dyDescent="0.25">
      <c r="A1345" s="162"/>
      <c r="B1345" s="162"/>
      <c r="C1345" s="162"/>
      <c r="D1345" s="162"/>
    </row>
    <row r="1346" spans="1:4" x14ac:dyDescent="0.25">
      <c r="A1346" s="162"/>
      <c r="B1346" s="162"/>
      <c r="C1346" s="162"/>
      <c r="D1346" s="162"/>
    </row>
    <row r="1347" spans="1:4" x14ac:dyDescent="0.25">
      <c r="A1347" s="162"/>
      <c r="B1347" s="162"/>
      <c r="C1347" s="162"/>
      <c r="D1347" s="162"/>
    </row>
    <row r="1348" spans="1:4" x14ac:dyDescent="0.25">
      <c r="A1348" s="162"/>
      <c r="B1348" s="162"/>
      <c r="C1348" s="162"/>
      <c r="D1348" s="162"/>
    </row>
    <row r="1349" spans="1:4" x14ac:dyDescent="0.25">
      <c r="A1349" s="162"/>
      <c r="B1349" s="162"/>
      <c r="C1349" s="162"/>
      <c r="D1349" s="162"/>
    </row>
    <row r="1350" spans="1:4" x14ac:dyDescent="0.25">
      <c r="A1350" s="162"/>
      <c r="B1350" s="162"/>
      <c r="C1350" s="162"/>
      <c r="D1350" s="162"/>
    </row>
    <row r="1351" spans="1:4" x14ac:dyDescent="0.25">
      <c r="A1351" s="162"/>
      <c r="B1351" s="162"/>
      <c r="C1351" s="162"/>
      <c r="D1351" s="162"/>
    </row>
    <row r="1352" spans="1:4" x14ac:dyDescent="0.25">
      <c r="A1352" s="162"/>
      <c r="B1352" s="162"/>
      <c r="C1352" s="162"/>
      <c r="D1352" s="162"/>
    </row>
    <row r="1353" spans="1:4" x14ac:dyDescent="0.25">
      <c r="A1353" s="162"/>
      <c r="B1353" s="162"/>
      <c r="C1353" s="162"/>
      <c r="D1353" s="162"/>
    </row>
    <row r="1354" spans="1:4" x14ac:dyDescent="0.25">
      <c r="A1354" s="162"/>
      <c r="B1354" s="162"/>
      <c r="C1354" s="162"/>
      <c r="D1354" s="162"/>
    </row>
    <row r="1355" spans="1:4" x14ac:dyDescent="0.25">
      <c r="A1355" s="162"/>
      <c r="B1355" s="162"/>
      <c r="C1355" s="162"/>
      <c r="D1355" s="162"/>
    </row>
    <row r="1356" spans="1:4" x14ac:dyDescent="0.25">
      <c r="A1356" s="162"/>
      <c r="B1356" s="162"/>
      <c r="C1356" s="162"/>
      <c r="D1356" s="162"/>
    </row>
    <row r="1357" spans="1:4" x14ac:dyDescent="0.25">
      <c r="A1357" s="162"/>
      <c r="B1357" s="162"/>
      <c r="C1357" s="162"/>
      <c r="D1357" s="162"/>
    </row>
    <row r="1358" spans="1:4" x14ac:dyDescent="0.25">
      <c r="A1358" s="162"/>
      <c r="B1358" s="162"/>
      <c r="C1358" s="162"/>
      <c r="D1358" s="162"/>
    </row>
    <row r="1359" spans="1:4" x14ac:dyDescent="0.25">
      <c r="A1359" s="162"/>
      <c r="B1359" s="162"/>
      <c r="C1359" s="162"/>
      <c r="D1359" s="162"/>
    </row>
    <row r="1360" spans="1:4" x14ac:dyDescent="0.25">
      <c r="A1360" s="162"/>
      <c r="B1360" s="162"/>
      <c r="C1360" s="162"/>
      <c r="D1360" s="162"/>
    </row>
    <row r="1361" spans="1:4" x14ac:dyDescent="0.25">
      <c r="A1361" s="162"/>
      <c r="B1361" s="162"/>
      <c r="C1361" s="162"/>
      <c r="D1361" s="162"/>
    </row>
    <row r="1362" spans="1:4" x14ac:dyDescent="0.25">
      <c r="A1362" s="162"/>
      <c r="B1362" s="162"/>
      <c r="C1362" s="162"/>
      <c r="D1362" s="162"/>
    </row>
    <row r="1363" spans="1:4" x14ac:dyDescent="0.25">
      <c r="A1363" s="162"/>
      <c r="B1363" s="162"/>
      <c r="C1363" s="162"/>
      <c r="D1363" s="162"/>
    </row>
    <row r="1364" spans="1:4" x14ac:dyDescent="0.25">
      <c r="A1364" s="162"/>
      <c r="B1364" s="162"/>
      <c r="C1364" s="162"/>
      <c r="D1364" s="162"/>
    </row>
    <row r="1365" spans="1:4" x14ac:dyDescent="0.25">
      <c r="A1365" s="162"/>
      <c r="B1365" s="162"/>
      <c r="C1365" s="162"/>
      <c r="D1365" s="162"/>
    </row>
    <row r="1366" spans="1:4" x14ac:dyDescent="0.25">
      <c r="A1366" s="162"/>
      <c r="B1366" s="162"/>
      <c r="C1366" s="162"/>
      <c r="D1366" s="162"/>
    </row>
    <row r="1367" spans="1:4" x14ac:dyDescent="0.25">
      <c r="A1367" s="162"/>
      <c r="B1367" s="162"/>
      <c r="C1367" s="162"/>
      <c r="D1367" s="162"/>
    </row>
    <row r="1368" spans="1:4" x14ac:dyDescent="0.25">
      <c r="A1368" s="162"/>
      <c r="B1368" s="162"/>
      <c r="C1368" s="162"/>
      <c r="D1368" s="162"/>
    </row>
    <row r="1369" spans="1:4" x14ac:dyDescent="0.25">
      <c r="A1369" s="162"/>
      <c r="B1369" s="162"/>
      <c r="C1369" s="162"/>
      <c r="D1369" s="162"/>
    </row>
    <row r="1370" spans="1:4" x14ac:dyDescent="0.25">
      <c r="A1370" s="162"/>
      <c r="B1370" s="162"/>
      <c r="C1370" s="162"/>
      <c r="D1370" s="162"/>
    </row>
    <row r="1371" spans="1:4" x14ac:dyDescent="0.25">
      <c r="A1371" s="162"/>
      <c r="B1371" s="162"/>
      <c r="C1371" s="162"/>
      <c r="D1371" s="162"/>
    </row>
    <row r="1372" spans="1:4" x14ac:dyDescent="0.25">
      <c r="A1372" s="162"/>
      <c r="B1372" s="162"/>
      <c r="C1372" s="162"/>
      <c r="D1372" s="162"/>
    </row>
    <row r="1373" spans="1:4" x14ac:dyDescent="0.25">
      <c r="A1373" s="162"/>
      <c r="B1373" s="162"/>
      <c r="C1373" s="162"/>
      <c r="D1373" s="162"/>
    </row>
    <row r="1374" spans="1:4" x14ac:dyDescent="0.25">
      <c r="A1374" s="162"/>
      <c r="B1374" s="162"/>
      <c r="C1374" s="162"/>
      <c r="D1374" s="162"/>
    </row>
    <row r="1375" spans="1:4" x14ac:dyDescent="0.25">
      <c r="A1375" s="162"/>
      <c r="B1375" s="162"/>
      <c r="C1375" s="162"/>
      <c r="D1375" s="162"/>
    </row>
    <row r="1376" spans="1:4" x14ac:dyDescent="0.25">
      <c r="A1376" s="162"/>
      <c r="B1376" s="162"/>
      <c r="C1376" s="162"/>
      <c r="D1376" s="162"/>
    </row>
    <row r="1377" spans="1:4" x14ac:dyDescent="0.25">
      <c r="A1377" s="162"/>
      <c r="B1377" s="162"/>
      <c r="C1377" s="162"/>
      <c r="D1377" s="162"/>
    </row>
    <row r="1378" spans="1:4" x14ac:dyDescent="0.25">
      <c r="A1378" s="162"/>
      <c r="B1378" s="162"/>
      <c r="C1378" s="162"/>
      <c r="D1378" s="162"/>
    </row>
    <row r="1379" spans="1:4" x14ac:dyDescent="0.25">
      <c r="A1379" s="162"/>
      <c r="B1379" s="162"/>
      <c r="C1379" s="162"/>
      <c r="D1379" s="162"/>
    </row>
    <row r="1380" spans="1:4" x14ac:dyDescent="0.25">
      <c r="A1380" s="162"/>
      <c r="B1380" s="162"/>
      <c r="C1380" s="162"/>
      <c r="D1380" s="162"/>
    </row>
    <row r="1381" spans="1:4" x14ac:dyDescent="0.25">
      <c r="A1381" s="162"/>
      <c r="B1381" s="162"/>
      <c r="C1381" s="162"/>
      <c r="D1381" s="162"/>
    </row>
    <row r="1382" spans="1:4" x14ac:dyDescent="0.25">
      <c r="A1382" s="162"/>
      <c r="B1382" s="162"/>
      <c r="C1382" s="162"/>
      <c r="D1382" s="162"/>
    </row>
    <row r="1383" spans="1:4" x14ac:dyDescent="0.25">
      <c r="A1383" s="162"/>
      <c r="B1383" s="162"/>
      <c r="C1383" s="162"/>
      <c r="D1383" s="162"/>
    </row>
    <row r="1384" spans="1:4" x14ac:dyDescent="0.25">
      <c r="A1384" s="162"/>
      <c r="B1384" s="162"/>
      <c r="C1384" s="162"/>
      <c r="D1384" s="162"/>
    </row>
    <row r="1385" spans="1:4" x14ac:dyDescent="0.25">
      <c r="A1385" s="162"/>
      <c r="B1385" s="162"/>
      <c r="C1385" s="162"/>
      <c r="D1385" s="162"/>
    </row>
    <row r="1386" spans="1:4" x14ac:dyDescent="0.25">
      <c r="A1386" s="162"/>
      <c r="B1386" s="162"/>
      <c r="C1386" s="162"/>
      <c r="D1386" s="162"/>
    </row>
    <row r="1387" spans="1:4" x14ac:dyDescent="0.25">
      <c r="A1387" s="162"/>
      <c r="B1387" s="162"/>
      <c r="C1387" s="162"/>
      <c r="D1387" s="162"/>
    </row>
    <row r="1388" spans="1:4" x14ac:dyDescent="0.25">
      <c r="A1388" s="162"/>
      <c r="B1388" s="162"/>
      <c r="C1388" s="162"/>
      <c r="D1388" s="162"/>
    </row>
    <row r="1389" spans="1:4" x14ac:dyDescent="0.25">
      <c r="A1389" s="162"/>
      <c r="B1389" s="162"/>
      <c r="C1389" s="162"/>
      <c r="D1389" s="162"/>
    </row>
    <row r="1390" spans="1:4" x14ac:dyDescent="0.25">
      <c r="A1390" s="162"/>
      <c r="B1390" s="162"/>
      <c r="C1390" s="162"/>
      <c r="D1390" s="162"/>
    </row>
    <row r="1391" spans="1:4" x14ac:dyDescent="0.25">
      <c r="A1391" s="162"/>
      <c r="B1391" s="162"/>
      <c r="C1391" s="162"/>
      <c r="D1391" s="162"/>
    </row>
    <row r="1392" spans="1:4" x14ac:dyDescent="0.25">
      <c r="A1392" s="162"/>
      <c r="B1392" s="162"/>
      <c r="C1392" s="162"/>
      <c r="D1392" s="162"/>
    </row>
    <row r="1393" spans="1:4" x14ac:dyDescent="0.25">
      <c r="A1393" s="162"/>
      <c r="B1393" s="162"/>
      <c r="C1393" s="162"/>
      <c r="D1393" s="162"/>
    </row>
    <row r="1394" spans="1:4" x14ac:dyDescent="0.25">
      <c r="A1394" s="162"/>
      <c r="B1394" s="162"/>
      <c r="C1394" s="162"/>
      <c r="D1394" s="162"/>
    </row>
    <row r="1395" spans="1:4" x14ac:dyDescent="0.25">
      <c r="A1395" s="162"/>
      <c r="B1395" s="162"/>
      <c r="C1395" s="162"/>
      <c r="D1395" s="162"/>
    </row>
    <row r="1396" spans="1:4" x14ac:dyDescent="0.25">
      <c r="A1396" s="162"/>
      <c r="B1396" s="162"/>
      <c r="C1396" s="162"/>
      <c r="D1396" s="162"/>
    </row>
    <row r="1397" spans="1:4" x14ac:dyDescent="0.25">
      <c r="A1397" s="162"/>
      <c r="B1397" s="162"/>
      <c r="C1397" s="162"/>
      <c r="D1397" s="162"/>
    </row>
    <row r="1398" spans="1:4" x14ac:dyDescent="0.25">
      <c r="A1398" s="162"/>
      <c r="B1398" s="162"/>
      <c r="C1398" s="162"/>
      <c r="D1398" s="162"/>
    </row>
    <row r="1399" spans="1:4" x14ac:dyDescent="0.25">
      <c r="A1399" s="162"/>
      <c r="B1399" s="162"/>
      <c r="C1399" s="162"/>
      <c r="D1399" s="162"/>
    </row>
    <row r="1400" spans="1:4" x14ac:dyDescent="0.25">
      <c r="A1400" s="162"/>
      <c r="B1400" s="162"/>
      <c r="C1400" s="162"/>
      <c r="D1400" s="162"/>
    </row>
    <row r="1401" spans="1:4" x14ac:dyDescent="0.25">
      <c r="A1401" s="162"/>
      <c r="B1401" s="162"/>
      <c r="C1401" s="162"/>
      <c r="D1401" s="162"/>
    </row>
    <row r="1402" spans="1:4" x14ac:dyDescent="0.25">
      <c r="A1402" s="162"/>
      <c r="B1402" s="162"/>
      <c r="C1402" s="162"/>
      <c r="D1402" s="162"/>
    </row>
    <row r="1403" spans="1:4" x14ac:dyDescent="0.25">
      <c r="A1403" s="162"/>
      <c r="B1403" s="162"/>
      <c r="C1403" s="162"/>
      <c r="D1403" s="162"/>
    </row>
    <row r="1404" spans="1:4" x14ac:dyDescent="0.25">
      <c r="A1404" s="162"/>
      <c r="B1404" s="162"/>
      <c r="C1404" s="162"/>
      <c r="D1404" s="162"/>
    </row>
    <row r="1405" spans="1:4" x14ac:dyDescent="0.25">
      <c r="A1405" s="162"/>
      <c r="B1405" s="162"/>
      <c r="C1405" s="162"/>
      <c r="D1405" s="162"/>
    </row>
    <row r="1406" spans="1:4" x14ac:dyDescent="0.25">
      <c r="A1406" s="162"/>
      <c r="B1406" s="162"/>
      <c r="C1406" s="162"/>
      <c r="D1406" s="162"/>
    </row>
    <row r="1407" spans="1:4" x14ac:dyDescent="0.25">
      <c r="A1407" s="162"/>
      <c r="B1407" s="162"/>
      <c r="C1407" s="162"/>
      <c r="D1407" s="162"/>
    </row>
    <row r="1408" spans="1:4" x14ac:dyDescent="0.25">
      <c r="A1408" s="162"/>
      <c r="B1408" s="162"/>
      <c r="C1408" s="162"/>
      <c r="D1408" s="162"/>
    </row>
    <row r="1409" spans="1:4" x14ac:dyDescent="0.25">
      <c r="A1409" s="162"/>
      <c r="B1409" s="162"/>
      <c r="C1409" s="162"/>
      <c r="D1409" s="162"/>
    </row>
    <row r="1410" spans="1:4" x14ac:dyDescent="0.25">
      <c r="A1410" s="162"/>
      <c r="B1410" s="162"/>
      <c r="C1410" s="162"/>
      <c r="D1410" s="162"/>
    </row>
    <row r="1411" spans="1:4" x14ac:dyDescent="0.25">
      <c r="A1411" s="162"/>
      <c r="B1411" s="162"/>
      <c r="C1411" s="162"/>
      <c r="D1411" s="162"/>
    </row>
    <row r="1412" spans="1:4" x14ac:dyDescent="0.25">
      <c r="A1412" s="162"/>
      <c r="B1412" s="162"/>
      <c r="C1412" s="162"/>
      <c r="D1412" s="162"/>
    </row>
    <row r="1413" spans="1:4" x14ac:dyDescent="0.25">
      <c r="A1413" s="162"/>
      <c r="B1413" s="162"/>
      <c r="C1413" s="162"/>
      <c r="D1413" s="162"/>
    </row>
    <row r="1414" spans="1:4" x14ac:dyDescent="0.25">
      <c r="A1414" s="162"/>
      <c r="B1414" s="162"/>
      <c r="C1414" s="162"/>
      <c r="D1414" s="162"/>
    </row>
    <row r="1415" spans="1:4" x14ac:dyDescent="0.25">
      <c r="A1415" s="162"/>
      <c r="B1415" s="162"/>
      <c r="C1415" s="162"/>
      <c r="D1415" s="162"/>
    </row>
    <row r="1416" spans="1:4" x14ac:dyDescent="0.25">
      <c r="A1416" s="162"/>
      <c r="B1416" s="162"/>
      <c r="C1416" s="162"/>
      <c r="D1416" s="162"/>
    </row>
    <row r="1417" spans="1:4" x14ac:dyDescent="0.25">
      <c r="A1417" s="162"/>
      <c r="B1417" s="162"/>
      <c r="C1417" s="162"/>
      <c r="D1417" s="162"/>
    </row>
    <row r="1418" spans="1:4" x14ac:dyDescent="0.25">
      <c r="A1418" s="162"/>
      <c r="B1418" s="162"/>
      <c r="C1418" s="162"/>
      <c r="D1418" s="162"/>
    </row>
    <row r="1419" spans="1:4" x14ac:dyDescent="0.25">
      <c r="A1419" s="162"/>
      <c r="B1419" s="162"/>
      <c r="C1419" s="162"/>
      <c r="D1419" s="162"/>
    </row>
    <row r="1420" spans="1:4" x14ac:dyDescent="0.25">
      <c r="A1420" s="162"/>
      <c r="B1420" s="162"/>
      <c r="C1420" s="162"/>
      <c r="D1420" s="162"/>
    </row>
    <row r="1421" spans="1:4" x14ac:dyDescent="0.25">
      <c r="A1421" s="162"/>
      <c r="B1421" s="162"/>
      <c r="C1421" s="162"/>
      <c r="D1421" s="162"/>
    </row>
    <row r="1422" spans="1:4" x14ac:dyDescent="0.25">
      <c r="A1422" s="162"/>
      <c r="B1422" s="162"/>
      <c r="C1422" s="162"/>
      <c r="D1422" s="162"/>
    </row>
    <row r="1423" spans="1:4" x14ac:dyDescent="0.25">
      <c r="A1423" s="162"/>
      <c r="B1423" s="162"/>
      <c r="C1423" s="162"/>
      <c r="D1423" s="162"/>
    </row>
    <row r="1424" spans="1:4" x14ac:dyDescent="0.25">
      <c r="A1424" s="162"/>
      <c r="B1424" s="162"/>
      <c r="C1424" s="162"/>
      <c r="D1424" s="162"/>
    </row>
    <row r="1425" spans="1:4" x14ac:dyDescent="0.25">
      <c r="A1425" s="162"/>
      <c r="B1425" s="162"/>
      <c r="C1425" s="162"/>
      <c r="D1425" s="162"/>
    </row>
    <row r="1426" spans="1:4" x14ac:dyDescent="0.25">
      <c r="A1426" s="162"/>
      <c r="B1426" s="162"/>
      <c r="C1426" s="162"/>
      <c r="D1426" s="162"/>
    </row>
    <row r="1427" spans="1:4" x14ac:dyDescent="0.25">
      <c r="A1427" s="162"/>
      <c r="B1427" s="162"/>
      <c r="C1427" s="162"/>
      <c r="D1427" s="162"/>
    </row>
    <row r="1428" spans="1:4" x14ac:dyDescent="0.25">
      <c r="A1428" s="162"/>
      <c r="B1428" s="162"/>
      <c r="C1428" s="162"/>
      <c r="D1428" s="162"/>
    </row>
    <row r="1429" spans="1:4" x14ac:dyDescent="0.25">
      <c r="A1429" s="162"/>
      <c r="B1429" s="162"/>
      <c r="C1429" s="162"/>
      <c r="D1429" s="162"/>
    </row>
    <row r="1430" spans="1:4" x14ac:dyDescent="0.25">
      <c r="A1430" s="162"/>
      <c r="B1430" s="162"/>
      <c r="C1430" s="162"/>
      <c r="D1430" s="162"/>
    </row>
    <row r="1431" spans="1:4" x14ac:dyDescent="0.25">
      <c r="A1431" s="162"/>
      <c r="B1431" s="162"/>
      <c r="C1431" s="162"/>
      <c r="D1431" s="162"/>
    </row>
    <row r="1432" spans="1:4" x14ac:dyDescent="0.25">
      <c r="A1432" s="162"/>
      <c r="B1432" s="162"/>
      <c r="C1432" s="162"/>
      <c r="D1432" s="162"/>
    </row>
    <row r="1433" spans="1:4" x14ac:dyDescent="0.25">
      <c r="A1433" s="162"/>
      <c r="B1433" s="162"/>
      <c r="C1433" s="162"/>
      <c r="D1433" s="162"/>
    </row>
    <row r="1434" spans="1:4" x14ac:dyDescent="0.25">
      <c r="A1434" s="162"/>
      <c r="B1434" s="162"/>
      <c r="C1434" s="162"/>
      <c r="D1434" s="162"/>
    </row>
    <row r="1435" spans="1:4" x14ac:dyDescent="0.25">
      <c r="A1435" s="162"/>
      <c r="B1435" s="162"/>
      <c r="C1435" s="162"/>
      <c r="D1435" s="162"/>
    </row>
    <row r="1436" spans="1:4" x14ac:dyDescent="0.25">
      <c r="A1436" s="162"/>
      <c r="B1436" s="162"/>
      <c r="C1436" s="162"/>
      <c r="D1436" s="162"/>
    </row>
    <row r="1437" spans="1:4" x14ac:dyDescent="0.25">
      <c r="A1437" s="162"/>
      <c r="B1437" s="162"/>
      <c r="C1437" s="162"/>
      <c r="D1437" s="162"/>
    </row>
    <row r="1438" spans="1:4" x14ac:dyDescent="0.25">
      <c r="A1438" s="162"/>
      <c r="B1438" s="162"/>
      <c r="C1438" s="162"/>
      <c r="D1438" s="162"/>
    </row>
    <row r="1439" spans="1:4" x14ac:dyDescent="0.25">
      <c r="A1439" s="162"/>
      <c r="B1439" s="162"/>
      <c r="C1439" s="162"/>
      <c r="D1439" s="162"/>
    </row>
    <row r="1440" spans="1:4" x14ac:dyDescent="0.25">
      <c r="A1440" s="162"/>
      <c r="B1440" s="162"/>
      <c r="C1440" s="162"/>
      <c r="D1440" s="162"/>
    </row>
    <row r="1441" spans="1:4" x14ac:dyDescent="0.25">
      <c r="A1441" s="162"/>
      <c r="B1441" s="162"/>
      <c r="C1441" s="162"/>
      <c r="D1441" s="162"/>
    </row>
    <row r="1442" spans="1:4" x14ac:dyDescent="0.25">
      <c r="A1442" s="162"/>
      <c r="B1442" s="162"/>
      <c r="C1442" s="162"/>
      <c r="D1442" s="162"/>
    </row>
    <row r="1443" spans="1:4" x14ac:dyDescent="0.25">
      <c r="A1443" s="162"/>
      <c r="B1443" s="162"/>
      <c r="C1443" s="162"/>
      <c r="D1443" s="162"/>
    </row>
    <row r="1444" spans="1:4" x14ac:dyDescent="0.25">
      <c r="A1444" s="162"/>
      <c r="B1444" s="162"/>
      <c r="C1444" s="162"/>
      <c r="D1444" s="162"/>
    </row>
    <row r="1445" spans="1:4" x14ac:dyDescent="0.25">
      <c r="A1445" s="162"/>
      <c r="B1445" s="162"/>
      <c r="C1445" s="162"/>
      <c r="D1445" s="162"/>
    </row>
    <row r="1446" spans="1:4" x14ac:dyDescent="0.25">
      <c r="A1446" s="162"/>
      <c r="B1446" s="162"/>
      <c r="C1446" s="162"/>
      <c r="D1446" s="162"/>
    </row>
    <row r="1447" spans="1:4" x14ac:dyDescent="0.25">
      <c r="A1447" s="162"/>
      <c r="B1447" s="162"/>
      <c r="C1447" s="162"/>
      <c r="D1447" s="162"/>
    </row>
    <row r="1448" spans="1:4" x14ac:dyDescent="0.25">
      <c r="A1448" s="162"/>
      <c r="B1448" s="162"/>
      <c r="C1448" s="162"/>
      <c r="D1448" s="162"/>
    </row>
    <row r="1449" spans="1:4" x14ac:dyDescent="0.25">
      <c r="A1449" s="162"/>
      <c r="B1449" s="162"/>
      <c r="C1449" s="162"/>
      <c r="D1449" s="162"/>
    </row>
    <row r="1450" spans="1:4" x14ac:dyDescent="0.25">
      <c r="A1450" s="162"/>
      <c r="B1450" s="162"/>
      <c r="C1450" s="162"/>
      <c r="D1450" s="162"/>
    </row>
    <row r="1451" spans="1:4" x14ac:dyDescent="0.25">
      <c r="A1451" s="162"/>
      <c r="B1451" s="162"/>
      <c r="C1451" s="162"/>
      <c r="D1451" s="162"/>
    </row>
    <row r="1452" spans="1:4" x14ac:dyDescent="0.25">
      <c r="A1452" s="162"/>
      <c r="B1452" s="162"/>
      <c r="C1452" s="162"/>
      <c r="D1452" s="162"/>
    </row>
    <row r="1453" spans="1:4" x14ac:dyDescent="0.25">
      <c r="A1453" s="162"/>
      <c r="B1453" s="162"/>
      <c r="C1453" s="162"/>
      <c r="D1453" s="162"/>
    </row>
    <row r="1454" spans="1:4" x14ac:dyDescent="0.25">
      <c r="A1454" s="162"/>
      <c r="B1454" s="162"/>
      <c r="C1454" s="162"/>
      <c r="D1454" s="162"/>
    </row>
    <row r="1455" spans="1:4" x14ac:dyDescent="0.25">
      <c r="A1455" s="162"/>
      <c r="B1455" s="162"/>
      <c r="C1455" s="162"/>
      <c r="D1455" s="162"/>
    </row>
    <row r="1456" spans="1:4" x14ac:dyDescent="0.25">
      <c r="A1456" s="162"/>
      <c r="B1456" s="162"/>
      <c r="C1456" s="162"/>
      <c r="D1456" s="162"/>
    </row>
    <row r="1457" spans="1:4" x14ac:dyDescent="0.25">
      <c r="A1457" s="162"/>
      <c r="B1457" s="162"/>
      <c r="C1457" s="162"/>
      <c r="D1457" s="162"/>
    </row>
    <row r="1458" spans="1:4" x14ac:dyDescent="0.25">
      <c r="A1458" s="162"/>
      <c r="B1458" s="162"/>
      <c r="C1458" s="162"/>
      <c r="D1458" s="162"/>
    </row>
    <row r="1459" spans="1:4" x14ac:dyDescent="0.25">
      <c r="A1459" s="162"/>
      <c r="B1459" s="162"/>
      <c r="C1459" s="162"/>
      <c r="D1459" s="162"/>
    </row>
    <row r="1460" spans="1:4" x14ac:dyDescent="0.25">
      <c r="A1460" s="162"/>
      <c r="B1460" s="162"/>
      <c r="C1460" s="162"/>
      <c r="D1460" s="162"/>
    </row>
    <row r="1461" spans="1:4" x14ac:dyDescent="0.25">
      <c r="A1461" s="162"/>
      <c r="B1461" s="162"/>
      <c r="C1461" s="162"/>
      <c r="D1461" s="162"/>
    </row>
    <row r="1462" spans="1:4" x14ac:dyDescent="0.25">
      <c r="A1462" s="162"/>
      <c r="B1462" s="162"/>
      <c r="C1462" s="162"/>
      <c r="D1462" s="162"/>
    </row>
    <row r="1463" spans="1:4" x14ac:dyDescent="0.25">
      <c r="A1463" s="162"/>
      <c r="B1463" s="162"/>
      <c r="C1463" s="162"/>
      <c r="D1463" s="162"/>
    </row>
    <row r="1464" spans="1:4" x14ac:dyDescent="0.25">
      <c r="A1464" s="162"/>
      <c r="B1464" s="162"/>
      <c r="C1464" s="162"/>
      <c r="D1464" s="162"/>
    </row>
    <row r="1465" spans="1:4" x14ac:dyDescent="0.25">
      <c r="A1465" s="162"/>
      <c r="B1465" s="162"/>
      <c r="C1465" s="162"/>
      <c r="D1465" s="162"/>
    </row>
    <row r="1466" spans="1:4" x14ac:dyDescent="0.25">
      <c r="A1466" s="162"/>
      <c r="B1466" s="162"/>
      <c r="C1466" s="162"/>
      <c r="D1466" s="162"/>
    </row>
    <row r="1467" spans="1:4" x14ac:dyDescent="0.25">
      <c r="A1467" s="162"/>
      <c r="B1467" s="162"/>
      <c r="C1467" s="162"/>
      <c r="D1467" s="162"/>
    </row>
    <row r="1468" spans="1:4" x14ac:dyDescent="0.25">
      <c r="A1468" s="162"/>
      <c r="B1468" s="162"/>
      <c r="C1468" s="162"/>
      <c r="D1468" s="162"/>
    </row>
    <row r="1469" spans="1:4" x14ac:dyDescent="0.25">
      <c r="A1469" s="162"/>
      <c r="B1469" s="162"/>
      <c r="C1469" s="162"/>
      <c r="D1469" s="162"/>
    </row>
    <row r="1470" spans="1:4" x14ac:dyDescent="0.25">
      <c r="A1470" s="162"/>
      <c r="B1470" s="162"/>
      <c r="C1470" s="162"/>
      <c r="D1470" s="162"/>
    </row>
    <row r="1471" spans="1:4" x14ac:dyDescent="0.25">
      <c r="A1471" s="162"/>
      <c r="B1471" s="162"/>
      <c r="C1471" s="162"/>
      <c r="D1471" s="162"/>
    </row>
    <row r="1472" spans="1:4" x14ac:dyDescent="0.25">
      <c r="A1472" s="162"/>
      <c r="B1472" s="162"/>
      <c r="C1472" s="162"/>
      <c r="D1472" s="162"/>
    </row>
    <row r="1473" spans="1:4" x14ac:dyDescent="0.25">
      <c r="A1473" s="162"/>
      <c r="B1473" s="162"/>
      <c r="C1473" s="162"/>
      <c r="D1473" s="162"/>
    </row>
    <row r="1474" spans="1:4" x14ac:dyDescent="0.25">
      <c r="A1474" s="162"/>
      <c r="B1474" s="162"/>
      <c r="C1474" s="162"/>
      <c r="D1474" s="162"/>
    </row>
    <row r="1475" spans="1:4" x14ac:dyDescent="0.25">
      <c r="A1475" s="162"/>
      <c r="B1475" s="162"/>
      <c r="C1475" s="162"/>
      <c r="D1475" s="162"/>
    </row>
    <row r="1476" spans="1:4" x14ac:dyDescent="0.25">
      <c r="A1476" s="162"/>
      <c r="B1476" s="162"/>
      <c r="C1476" s="162"/>
      <c r="D1476" s="162"/>
    </row>
    <row r="1477" spans="1:4" x14ac:dyDescent="0.25">
      <c r="A1477" s="162"/>
      <c r="B1477" s="162"/>
      <c r="C1477" s="162"/>
      <c r="D1477" s="162"/>
    </row>
    <row r="1478" spans="1:4" x14ac:dyDescent="0.25">
      <c r="A1478" s="162"/>
      <c r="B1478" s="162"/>
      <c r="C1478" s="162"/>
      <c r="D1478" s="162"/>
    </row>
    <row r="1479" spans="1:4" x14ac:dyDescent="0.25">
      <c r="A1479" s="162"/>
      <c r="B1479" s="162"/>
      <c r="C1479" s="162"/>
      <c r="D1479" s="162"/>
    </row>
    <row r="1480" spans="1:4" x14ac:dyDescent="0.25">
      <c r="A1480" s="162"/>
      <c r="B1480" s="162"/>
      <c r="C1480" s="162"/>
      <c r="D1480" s="162"/>
    </row>
    <row r="1481" spans="1:4" x14ac:dyDescent="0.25">
      <c r="A1481" s="162"/>
      <c r="B1481" s="162"/>
      <c r="C1481" s="162"/>
      <c r="D1481" s="162"/>
    </row>
    <row r="1482" spans="1:4" x14ac:dyDescent="0.25">
      <c r="A1482" s="162"/>
      <c r="B1482" s="162"/>
      <c r="C1482" s="162"/>
      <c r="D1482" s="162"/>
    </row>
    <row r="1483" spans="1:4" x14ac:dyDescent="0.25">
      <c r="A1483" s="162"/>
      <c r="B1483" s="162"/>
      <c r="C1483" s="162"/>
      <c r="D1483" s="162"/>
    </row>
    <row r="1484" spans="1:4" x14ac:dyDescent="0.25">
      <c r="A1484" s="162"/>
      <c r="B1484" s="162"/>
      <c r="C1484" s="162"/>
      <c r="D1484" s="162"/>
    </row>
    <row r="1485" spans="1:4" x14ac:dyDescent="0.25">
      <c r="A1485" s="162"/>
      <c r="B1485" s="162"/>
      <c r="C1485" s="162"/>
      <c r="D1485" s="162"/>
    </row>
    <row r="1486" spans="1:4" x14ac:dyDescent="0.25">
      <c r="A1486" s="162"/>
      <c r="B1486" s="162"/>
      <c r="C1486" s="162"/>
      <c r="D1486" s="162"/>
    </row>
    <row r="1487" spans="1:4" x14ac:dyDescent="0.25">
      <c r="A1487" s="162"/>
      <c r="B1487" s="162"/>
      <c r="C1487" s="162"/>
      <c r="D1487" s="162"/>
    </row>
    <row r="1488" spans="1:4" x14ac:dyDescent="0.25">
      <c r="A1488" s="162"/>
      <c r="B1488" s="162"/>
      <c r="C1488" s="162"/>
      <c r="D1488" s="162"/>
    </row>
    <row r="1489" spans="1:4" x14ac:dyDescent="0.25">
      <c r="A1489" s="162"/>
      <c r="B1489" s="162"/>
      <c r="C1489" s="162"/>
      <c r="D1489" s="162"/>
    </row>
    <row r="1490" spans="1:4" x14ac:dyDescent="0.25">
      <c r="A1490" s="162"/>
      <c r="B1490" s="162"/>
      <c r="C1490" s="162"/>
      <c r="D1490" s="162"/>
    </row>
    <row r="1491" spans="1:4" x14ac:dyDescent="0.25">
      <c r="A1491" s="162"/>
      <c r="B1491" s="162"/>
      <c r="C1491" s="162"/>
      <c r="D1491" s="162"/>
    </row>
    <row r="1492" spans="1:4" x14ac:dyDescent="0.25">
      <c r="A1492" s="162"/>
      <c r="B1492" s="162"/>
      <c r="C1492" s="162"/>
      <c r="D1492" s="162"/>
    </row>
    <row r="1493" spans="1:4" x14ac:dyDescent="0.25">
      <c r="A1493" s="162"/>
      <c r="B1493" s="162"/>
      <c r="C1493" s="162"/>
      <c r="D1493" s="162"/>
    </row>
    <row r="1494" spans="1:4" x14ac:dyDescent="0.25">
      <c r="A1494" s="162"/>
      <c r="B1494" s="162"/>
      <c r="C1494" s="162"/>
      <c r="D1494" s="162"/>
    </row>
    <row r="1495" spans="1:4" x14ac:dyDescent="0.25">
      <c r="A1495" s="162"/>
      <c r="B1495" s="162"/>
      <c r="C1495" s="162"/>
      <c r="D1495" s="162"/>
    </row>
    <row r="1496" spans="1:4" x14ac:dyDescent="0.25">
      <c r="A1496" s="162"/>
      <c r="B1496" s="162"/>
      <c r="C1496" s="162"/>
      <c r="D1496" s="162"/>
    </row>
    <row r="1497" spans="1:4" x14ac:dyDescent="0.25">
      <c r="A1497" s="162"/>
      <c r="B1497" s="162"/>
      <c r="C1497" s="162"/>
      <c r="D1497" s="162"/>
    </row>
    <row r="1498" spans="1:4" x14ac:dyDescent="0.25">
      <c r="A1498" s="162"/>
      <c r="B1498" s="162"/>
      <c r="C1498" s="162"/>
      <c r="D1498" s="162"/>
    </row>
    <row r="1499" spans="1:4" x14ac:dyDescent="0.25">
      <c r="A1499" s="162"/>
      <c r="B1499" s="162"/>
      <c r="C1499" s="162"/>
      <c r="D1499" s="162"/>
    </row>
    <row r="1500" spans="1:4" x14ac:dyDescent="0.25">
      <c r="A1500" s="162"/>
      <c r="B1500" s="162"/>
      <c r="C1500" s="162"/>
      <c r="D1500" s="162"/>
    </row>
    <row r="1501" spans="1:4" x14ac:dyDescent="0.25">
      <c r="A1501" s="162"/>
      <c r="B1501" s="162"/>
      <c r="C1501" s="162"/>
      <c r="D1501" s="162"/>
    </row>
    <row r="1502" spans="1:4" x14ac:dyDescent="0.25">
      <c r="A1502" s="162"/>
      <c r="B1502" s="162"/>
      <c r="C1502" s="162"/>
      <c r="D1502" s="162"/>
    </row>
    <row r="1503" spans="1:4" x14ac:dyDescent="0.25">
      <c r="A1503" s="162"/>
      <c r="B1503" s="162"/>
      <c r="C1503" s="162"/>
      <c r="D1503" s="162"/>
    </row>
    <row r="1504" spans="1:4" x14ac:dyDescent="0.25">
      <c r="A1504" s="162"/>
      <c r="B1504" s="162"/>
      <c r="C1504" s="162"/>
      <c r="D1504" s="162"/>
    </row>
    <row r="1505" spans="1:4" x14ac:dyDescent="0.25">
      <c r="A1505" s="162"/>
      <c r="B1505" s="162"/>
      <c r="C1505" s="162"/>
      <c r="D1505" s="162"/>
    </row>
    <row r="1506" spans="1:4" x14ac:dyDescent="0.25">
      <c r="A1506" s="162"/>
      <c r="B1506" s="162"/>
      <c r="C1506" s="162"/>
      <c r="D1506" s="162"/>
    </row>
    <row r="1507" spans="1:4" x14ac:dyDescent="0.25">
      <c r="A1507" s="162"/>
      <c r="B1507" s="162"/>
      <c r="C1507" s="162"/>
      <c r="D1507" s="162"/>
    </row>
    <row r="1508" spans="1:4" x14ac:dyDescent="0.25">
      <c r="A1508" s="162"/>
      <c r="B1508" s="162"/>
      <c r="C1508" s="162"/>
      <c r="D1508" s="162"/>
    </row>
    <row r="1509" spans="1:4" x14ac:dyDescent="0.25">
      <c r="A1509" s="162"/>
      <c r="B1509" s="162"/>
      <c r="C1509" s="162"/>
      <c r="D1509" s="162"/>
    </row>
    <row r="1510" spans="1:4" x14ac:dyDescent="0.25">
      <c r="A1510" s="162"/>
      <c r="B1510" s="162"/>
      <c r="C1510" s="162"/>
      <c r="D1510" s="162"/>
    </row>
    <row r="1511" spans="1:4" x14ac:dyDescent="0.25">
      <c r="A1511" s="162"/>
      <c r="B1511" s="162"/>
      <c r="C1511" s="162"/>
      <c r="D1511" s="162"/>
    </row>
    <row r="1512" spans="1:4" x14ac:dyDescent="0.25">
      <c r="A1512" s="162"/>
      <c r="B1512" s="162"/>
      <c r="C1512" s="162"/>
      <c r="D1512" s="162"/>
    </row>
    <row r="1513" spans="1:4" x14ac:dyDescent="0.25">
      <c r="A1513" s="162"/>
      <c r="B1513" s="162"/>
      <c r="C1513" s="162"/>
      <c r="D1513" s="162"/>
    </row>
    <row r="1514" spans="1:4" x14ac:dyDescent="0.25">
      <c r="A1514" s="162"/>
      <c r="B1514" s="162"/>
      <c r="C1514" s="162"/>
      <c r="D1514" s="162"/>
    </row>
    <row r="1515" spans="1:4" x14ac:dyDescent="0.25">
      <c r="A1515" s="162"/>
      <c r="B1515" s="162"/>
      <c r="C1515" s="162"/>
      <c r="D1515" s="162"/>
    </row>
    <row r="1516" spans="1:4" x14ac:dyDescent="0.25">
      <c r="A1516" s="162"/>
      <c r="B1516" s="162"/>
      <c r="C1516" s="162"/>
      <c r="D1516" s="162"/>
    </row>
    <row r="1517" spans="1:4" x14ac:dyDescent="0.25">
      <c r="A1517" s="162"/>
      <c r="B1517" s="162"/>
      <c r="C1517" s="162"/>
      <c r="D1517" s="162"/>
    </row>
    <row r="1518" spans="1:4" x14ac:dyDescent="0.25">
      <c r="A1518" s="162"/>
      <c r="B1518" s="162"/>
      <c r="C1518" s="162"/>
      <c r="D1518" s="162"/>
    </row>
    <row r="1519" spans="1:4" x14ac:dyDescent="0.25">
      <c r="A1519" s="162"/>
      <c r="B1519" s="162"/>
      <c r="C1519" s="162"/>
      <c r="D1519" s="162"/>
    </row>
    <row r="1520" spans="1:4" x14ac:dyDescent="0.25">
      <c r="A1520" s="162"/>
      <c r="B1520" s="162"/>
      <c r="C1520" s="162"/>
      <c r="D1520" s="162"/>
    </row>
    <row r="1521" spans="1:4" x14ac:dyDescent="0.25">
      <c r="A1521" s="162"/>
      <c r="B1521" s="162"/>
      <c r="C1521" s="162"/>
      <c r="D1521" s="162"/>
    </row>
    <row r="1522" spans="1:4" x14ac:dyDescent="0.25">
      <c r="A1522" s="162"/>
      <c r="B1522" s="162"/>
      <c r="C1522" s="162"/>
      <c r="D1522" s="162"/>
    </row>
    <row r="1523" spans="1:4" x14ac:dyDescent="0.25">
      <c r="A1523" s="162"/>
      <c r="B1523" s="162"/>
      <c r="C1523" s="162"/>
      <c r="D1523" s="162"/>
    </row>
    <row r="1524" spans="1:4" x14ac:dyDescent="0.25">
      <c r="A1524" s="162"/>
      <c r="B1524" s="162"/>
      <c r="C1524" s="162"/>
      <c r="D1524" s="162"/>
    </row>
    <row r="1525" spans="1:4" x14ac:dyDescent="0.25">
      <c r="A1525" s="162"/>
      <c r="B1525" s="162"/>
      <c r="C1525" s="162"/>
      <c r="D1525" s="162"/>
    </row>
    <row r="1526" spans="1:4" x14ac:dyDescent="0.25">
      <c r="A1526" s="162"/>
      <c r="B1526" s="162"/>
      <c r="C1526" s="162"/>
      <c r="D1526" s="162"/>
    </row>
    <row r="1527" spans="1:4" x14ac:dyDescent="0.25">
      <c r="A1527" s="162"/>
      <c r="B1527" s="162"/>
      <c r="C1527" s="162"/>
      <c r="D1527" s="162"/>
    </row>
    <row r="1528" spans="1:4" x14ac:dyDescent="0.25">
      <c r="A1528" s="162"/>
      <c r="B1528" s="162"/>
      <c r="C1528" s="162"/>
      <c r="D1528" s="162"/>
    </row>
    <row r="1529" spans="1:4" x14ac:dyDescent="0.25">
      <c r="A1529" s="162"/>
      <c r="B1529" s="162"/>
      <c r="C1529" s="162"/>
      <c r="D1529" s="162"/>
    </row>
    <row r="1530" spans="1:4" x14ac:dyDescent="0.25">
      <c r="A1530" s="162"/>
      <c r="B1530" s="162"/>
      <c r="C1530" s="162"/>
      <c r="D1530" s="162"/>
    </row>
    <row r="1531" spans="1:4" x14ac:dyDescent="0.25">
      <c r="A1531" s="162"/>
      <c r="B1531" s="162"/>
      <c r="C1531" s="162"/>
      <c r="D1531" s="162"/>
    </row>
    <row r="1532" spans="1:4" x14ac:dyDescent="0.25">
      <c r="A1532" s="162"/>
      <c r="B1532" s="162"/>
      <c r="C1532" s="162"/>
      <c r="D1532" s="162"/>
    </row>
    <row r="1533" spans="1:4" x14ac:dyDescent="0.25">
      <c r="A1533" s="162"/>
      <c r="B1533" s="162"/>
      <c r="C1533" s="162"/>
      <c r="D1533" s="162"/>
    </row>
    <row r="1534" spans="1:4" x14ac:dyDescent="0.25">
      <c r="A1534" s="162"/>
      <c r="B1534" s="162"/>
      <c r="C1534" s="162"/>
      <c r="D1534" s="162"/>
    </row>
    <row r="1535" spans="1:4" x14ac:dyDescent="0.25">
      <c r="A1535" s="162"/>
      <c r="B1535" s="162"/>
      <c r="C1535" s="162"/>
      <c r="D1535" s="162"/>
    </row>
    <row r="1536" spans="1:4" x14ac:dyDescent="0.25">
      <c r="A1536" s="162"/>
      <c r="B1536" s="162"/>
      <c r="C1536" s="162"/>
      <c r="D1536" s="162"/>
    </row>
    <row r="1537" spans="1:4" x14ac:dyDescent="0.25">
      <c r="A1537" s="162"/>
      <c r="B1537" s="162"/>
      <c r="C1537" s="162"/>
      <c r="D1537" s="162"/>
    </row>
    <row r="1538" spans="1:4" x14ac:dyDescent="0.25">
      <c r="A1538" s="162"/>
      <c r="B1538" s="162"/>
      <c r="C1538" s="162"/>
      <c r="D1538" s="162"/>
    </row>
    <row r="1539" spans="1:4" x14ac:dyDescent="0.25">
      <c r="A1539" s="162"/>
      <c r="B1539" s="162"/>
      <c r="C1539" s="162"/>
      <c r="D1539" s="162"/>
    </row>
    <row r="1540" spans="1:4" x14ac:dyDescent="0.25">
      <c r="A1540" s="162"/>
      <c r="B1540" s="162"/>
      <c r="C1540" s="162"/>
      <c r="D1540" s="162"/>
    </row>
    <row r="1541" spans="1:4" x14ac:dyDescent="0.25">
      <c r="A1541" s="162"/>
      <c r="B1541" s="162"/>
      <c r="C1541" s="162"/>
      <c r="D1541" s="162"/>
    </row>
    <row r="1542" spans="1:4" x14ac:dyDescent="0.25">
      <c r="A1542" s="162"/>
      <c r="B1542" s="162"/>
      <c r="C1542" s="162"/>
      <c r="D1542" s="162"/>
    </row>
    <row r="1543" spans="1:4" x14ac:dyDescent="0.25">
      <c r="A1543" s="162"/>
      <c r="B1543" s="162"/>
      <c r="C1543" s="162"/>
      <c r="D1543" s="162"/>
    </row>
    <row r="1544" spans="1:4" x14ac:dyDescent="0.25">
      <c r="A1544" s="162"/>
      <c r="B1544" s="162"/>
      <c r="C1544" s="162"/>
      <c r="D1544" s="162"/>
    </row>
    <row r="1545" spans="1:4" x14ac:dyDescent="0.25">
      <c r="A1545" s="162"/>
      <c r="B1545" s="162"/>
      <c r="C1545" s="162"/>
      <c r="D1545" s="162"/>
    </row>
    <row r="1546" spans="1:4" x14ac:dyDescent="0.25">
      <c r="A1546" s="162"/>
      <c r="B1546" s="162"/>
      <c r="C1546" s="162"/>
      <c r="D1546" s="162"/>
    </row>
    <row r="1547" spans="1:4" x14ac:dyDescent="0.25">
      <c r="A1547" s="162"/>
      <c r="B1547" s="162"/>
      <c r="C1547" s="162"/>
      <c r="D1547" s="162"/>
    </row>
    <row r="1548" spans="1:4" x14ac:dyDescent="0.25">
      <c r="A1548" s="162"/>
      <c r="B1548" s="162"/>
      <c r="C1548" s="162"/>
      <c r="D1548" s="162"/>
    </row>
    <row r="1549" spans="1:4" x14ac:dyDescent="0.25">
      <c r="A1549" s="162"/>
      <c r="B1549" s="162"/>
      <c r="C1549" s="162"/>
      <c r="D1549" s="162"/>
    </row>
    <row r="1550" spans="1:4" x14ac:dyDescent="0.25">
      <c r="A1550" s="162"/>
      <c r="B1550" s="162"/>
      <c r="C1550" s="162"/>
      <c r="D1550" s="162"/>
    </row>
    <row r="1551" spans="1:4" x14ac:dyDescent="0.25">
      <c r="A1551" s="162"/>
      <c r="B1551" s="162"/>
      <c r="C1551" s="162"/>
      <c r="D1551" s="162"/>
    </row>
    <row r="1552" spans="1:4" x14ac:dyDescent="0.25">
      <c r="A1552" s="162"/>
      <c r="B1552" s="162"/>
      <c r="C1552" s="162"/>
      <c r="D1552" s="162"/>
    </row>
    <row r="1553" spans="1:4" x14ac:dyDescent="0.25">
      <c r="A1553" s="162"/>
      <c r="B1553" s="162"/>
      <c r="C1553" s="162"/>
      <c r="D1553" s="162"/>
    </row>
    <row r="1554" spans="1:4" x14ac:dyDescent="0.25">
      <c r="A1554" s="162"/>
      <c r="B1554" s="162"/>
      <c r="C1554" s="162"/>
      <c r="D1554" s="162"/>
    </row>
    <row r="1555" spans="1:4" x14ac:dyDescent="0.25">
      <c r="A1555" s="162"/>
      <c r="B1555" s="162"/>
      <c r="C1555" s="162"/>
      <c r="D1555" s="162"/>
    </row>
    <row r="1556" spans="1:4" x14ac:dyDescent="0.25">
      <c r="A1556" s="162"/>
      <c r="B1556" s="162"/>
      <c r="C1556" s="162"/>
      <c r="D1556" s="162"/>
    </row>
    <row r="1557" spans="1:4" x14ac:dyDescent="0.25">
      <c r="A1557" s="162"/>
      <c r="B1557" s="162"/>
      <c r="C1557" s="162"/>
      <c r="D1557" s="162"/>
    </row>
    <row r="1558" spans="1:4" x14ac:dyDescent="0.25">
      <c r="A1558" s="162"/>
      <c r="B1558" s="162"/>
      <c r="C1558" s="162"/>
      <c r="D1558" s="162"/>
    </row>
    <row r="1559" spans="1:4" x14ac:dyDescent="0.25">
      <c r="A1559" s="162"/>
      <c r="B1559" s="162"/>
      <c r="C1559" s="162"/>
      <c r="D1559" s="162"/>
    </row>
    <row r="1560" spans="1:4" x14ac:dyDescent="0.25">
      <c r="A1560" s="162"/>
      <c r="B1560" s="162"/>
      <c r="C1560" s="162"/>
      <c r="D1560" s="162"/>
    </row>
    <row r="1561" spans="1:4" x14ac:dyDescent="0.25">
      <c r="A1561" s="162"/>
      <c r="B1561" s="162"/>
      <c r="C1561" s="162"/>
      <c r="D1561" s="162"/>
    </row>
    <row r="1562" spans="1:4" x14ac:dyDescent="0.25">
      <c r="A1562" s="162"/>
      <c r="B1562" s="162"/>
      <c r="C1562" s="162"/>
      <c r="D1562" s="162"/>
    </row>
    <row r="1563" spans="1:4" x14ac:dyDescent="0.25">
      <c r="A1563" s="162"/>
      <c r="B1563" s="162"/>
      <c r="C1563" s="162"/>
      <c r="D1563" s="162"/>
    </row>
    <row r="1564" spans="1:4" x14ac:dyDescent="0.25">
      <c r="A1564" s="162"/>
      <c r="B1564" s="162"/>
      <c r="C1564" s="162"/>
      <c r="D1564" s="162"/>
    </row>
    <row r="1565" spans="1:4" x14ac:dyDescent="0.25">
      <c r="A1565" s="162"/>
      <c r="B1565" s="162"/>
      <c r="C1565" s="162"/>
      <c r="D1565" s="162"/>
    </row>
    <row r="1566" spans="1:4" x14ac:dyDescent="0.25">
      <c r="A1566" s="162"/>
      <c r="B1566" s="162"/>
      <c r="C1566" s="162"/>
      <c r="D1566" s="162"/>
    </row>
    <row r="1567" spans="1:4" x14ac:dyDescent="0.25">
      <c r="A1567" s="162"/>
      <c r="B1567" s="162"/>
      <c r="C1567" s="162"/>
      <c r="D1567" s="162"/>
    </row>
    <row r="1568" spans="1:4" x14ac:dyDescent="0.25">
      <c r="A1568" s="162"/>
      <c r="B1568" s="162"/>
      <c r="C1568" s="162"/>
      <c r="D1568" s="162"/>
    </row>
    <row r="1569" spans="1:4" x14ac:dyDescent="0.25">
      <c r="A1569" s="162"/>
      <c r="B1569" s="162"/>
      <c r="C1569" s="162"/>
      <c r="D1569" s="162"/>
    </row>
    <row r="1570" spans="1:4" x14ac:dyDescent="0.25">
      <c r="A1570" s="162"/>
      <c r="B1570" s="162"/>
      <c r="C1570" s="162"/>
      <c r="D1570" s="162"/>
    </row>
    <row r="1571" spans="1:4" x14ac:dyDescent="0.25">
      <c r="A1571" s="162"/>
      <c r="B1571" s="162"/>
      <c r="C1571" s="162"/>
      <c r="D1571" s="162"/>
    </row>
    <row r="1572" spans="1:4" x14ac:dyDescent="0.25">
      <c r="A1572" s="162"/>
      <c r="B1572" s="162"/>
      <c r="C1572" s="162"/>
      <c r="D1572" s="162"/>
    </row>
    <row r="1573" spans="1:4" x14ac:dyDescent="0.25">
      <c r="A1573" s="162"/>
      <c r="B1573" s="162"/>
      <c r="C1573" s="162"/>
      <c r="D1573" s="162"/>
    </row>
    <row r="1574" spans="1:4" x14ac:dyDescent="0.25">
      <c r="A1574" s="162"/>
      <c r="B1574" s="162"/>
      <c r="C1574" s="162"/>
      <c r="D1574" s="162"/>
    </row>
    <row r="1575" spans="1:4" x14ac:dyDescent="0.25">
      <c r="A1575" s="162"/>
      <c r="B1575" s="162"/>
      <c r="C1575" s="162"/>
      <c r="D1575" s="162"/>
    </row>
    <row r="1576" spans="1:4" x14ac:dyDescent="0.25">
      <c r="A1576" s="162"/>
      <c r="B1576" s="162"/>
      <c r="C1576" s="162"/>
      <c r="D1576" s="162"/>
    </row>
    <row r="1577" spans="1:4" x14ac:dyDescent="0.25">
      <c r="A1577" s="162"/>
      <c r="B1577" s="162"/>
      <c r="C1577" s="162"/>
      <c r="D1577" s="162"/>
    </row>
    <row r="1578" spans="1:4" x14ac:dyDescent="0.25">
      <c r="A1578" s="162"/>
      <c r="B1578" s="162"/>
      <c r="C1578" s="162"/>
      <c r="D1578" s="162"/>
    </row>
    <row r="1579" spans="1:4" x14ac:dyDescent="0.25">
      <c r="A1579" s="162"/>
      <c r="B1579" s="162"/>
      <c r="C1579" s="162"/>
      <c r="D1579" s="162"/>
    </row>
    <row r="1580" spans="1:4" x14ac:dyDescent="0.25">
      <c r="A1580" s="162"/>
      <c r="B1580" s="162"/>
      <c r="C1580" s="162"/>
      <c r="D1580" s="162"/>
    </row>
    <row r="1581" spans="1:4" x14ac:dyDescent="0.25">
      <c r="A1581" s="162"/>
      <c r="B1581" s="162"/>
      <c r="C1581" s="162"/>
      <c r="D1581" s="162"/>
    </row>
    <row r="1582" spans="1:4" x14ac:dyDescent="0.25">
      <c r="A1582" s="162"/>
      <c r="B1582" s="162"/>
      <c r="C1582" s="162"/>
      <c r="D1582" s="162"/>
    </row>
    <row r="1583" spans="1:4" x14ac:dyDescent="0.25">
      <c r="A1583" s="162"/>
      <c r="B1583" s="162"/>
      <c r="C1583" s="162"/>
      <c r="D1583" s="162"/>
    </row>
    <row r="1584" spans="1:4" x14ac:dyDescent="0.25">
      <c r="A1584" s="162"/>
      <c r="B1584" s="162"/>
      <c r="C1584" s="162"/>
      <c r="D1584" s="162"/>
    </row>
    <row r="1585" spans="1:4" x14ac:dyDescent="0.25">
      <c r="A1585" s="162"/>
      <c r="B1585" s="162"/>
      <c r="C1585" s="162"/>
      <c r="D1585" s="162"/>
    </row>
    <row r="1586" spans="1:4" x14ac:dyDescent="0.25">
      <c r="A1586" s="162"/>
      <c r="B1586" s="162"/>
      <c r="C1586" s="162"/>
      <c r="D1586" s="162"/>
    </row>
    <row r="1587" spans="1:4" x14ac:dyDescent="0.25">
      <c r="A1587" s="162"/>
      <c r="B1587" s="162"/>
      <c r="C1587" s="162"/>
      <c r="D1587" s="162"/>
    </row>
    <row r="1588" spans="1:4" x14ac:dyDescent="0.25">
      <c r="A1588" s="162"/>
      <c r="B1588" s="162"/>
      <c r="C1588" s="162"/>
      <c r="D1588" s="162"/>
    </row>
    <row r="1589" spans="1:4" x14ac:dyDescent="0.25">
      <c r="A1589" s="162"/>
      <c r="B1589" s="162"/>
      <c r="C1589" s="162"/>
      <c r="D1589" s="162"/>
    </row>
    <row r="1590" spans="1:4" x14ac:dyDescent="0.25">
      <c r="A1590" s="162"/>
      <c r="B1590" s="162"/>
      <c r="C1590" s="162"/>
      <c r="D1590" s="162"/>
    </row>
    <row r="1591" spans="1:4" x14ac:dyDescent="0.25">
      <c r="A1591" s="162"/>
      <c r="B1591" s="162"/>
      <c r="C1591" s="162"/>
      <c r="D1591" s="162"/>
    </row>
    <row r="1592" spans="1:4" x14ac:dyDescent="0.25">
      <c r="A1592" s="162"/>
      <c r="B1592" s="162"/>
      <c r="C1592" s="162"/>
      <c r="D1592" s="162"/>
    </row>
    <row r="1593" spans="1:4" x14ac:dyDescent="0.25">
      <c r="A1593" s="162"/>
      <c r="B1593" s="162"/>
      <c r="C1593" s="162"/>
      <c r="D1593" s="162"/>
    </row>
    <row r="1594" spans="1:4" x14ac:dyDescent="0.25">
      <c r="A1594" s="162"/>
      <c r="B1594" s="162"/>
      <c r="C1594" s="162"/>
      <c r="D1594" s="162"/>
    </row>
    <row r="1595" spans="1:4" x14ac:dyDescent="0.25">
      <c r="A1595" s="162"/>
      <c r="B1595" s="162"/>
      <c r="C1595" s="162"/>
      <c r="D1595" s="162"/>
    </row>
    <row r="1596" spans="1:4" x14ac:dyDescent="0.25">
      <c r="A1596" s="162"/>
      <c r="B1596" s="162"/>
      <c r="C1596" s="162"/>
      <c r="D1596" s="162"/>
    </row>
    <row r="1597" spans="1:4" x14ac:dyDescent="0.25">
      <c r="A1597" s="162"/>
      <c r="B1597" s="162"/>
      <c r="C1597" s="162"/>
      <c r="D1597" s="162"/>
    </row>
    <row r="1598" spans="1:4" x14ac:dyDescent="0.25">
      <c r="A1598" s="162"/>
      <c r="B1598" s="162"/>
      <c r="C1598" s="162"/>
      <c r="D1598" s="162"/>
    </row>
    <row r="1599" spans="1:4" x14ac:dyDescent="0.25">
      <c r="A1599" s="162"/>
      <c r="B1599" s="162"/>
      <c r="C1599" s="162"/>
      <c r="D1599" s="162"/>
    </row>
    <row r="1600" spans="1:4" x14ac:dyDescent="0.25">
      <c r="A1600" s="162"/>
      <c r="B1600" s="162"/>
      <c r="C1600" s="162"/>
      <c r="D1600" s="162"/>
    </row>
    <row r="1601" spans="1:4" x14ac:dyDescent="0.25">
      <c r="A1601" s="162"/>
      <c r="B1601" s="162"/>
      <c r="C1601" s="162"/>
      <c r="D1601" s="162"/>
    </row>
    <row r="1602" spans="1:4" x14ac:dyDescent="0.25">
      <c r="A1602" s="162"/>
      <c r="B1602" s="162"/>
      <c r="C1602" s="162"/>
      <c r="D1602" s="162"/>
    </row>
    <row r="1603" spans="1:4" x14ac:dyDescent="0.25">
      <c r="A1603" s="162"/>
      <c r="B1603" s="162"/>
      <c r="C1603" s="162"/>
      <c r="D1603" s="162"/>
    </row>
    <row r="1604" spans="1:4" x14ac:dyDescent="0.25">
      <c r="A1604" s="162"/>
      <c r="B1604" s="162"/>
      <c r="C1604" s="162"/>
      <c r="D1604" s="162"/>
    </row>
    <row r="1605" spans="1:4" x14ac:dyDescent="0.25">
      <c r="A1605" s="162"/>
      <c r="B1605" s="162"/>
      <c r="C1605" s="162"/>
      <c r="D1605" s="162"/>
    </row>
    <row r="1606" spans="1:4" x14ac:dyDescent="0.25">
      <c r="A1606" s="162"/>
      <c r="B1606" s="162"/>
      <c r="C1606" s="162"/>
      <c r="D1606" s="162"/>
    </row>
    <row r="1607" spans="1:4" x14ac:dyDescent="0.25">
      <c r="A1607" s="162"/>
      <c r="B1607" s="162"/>
      <c r="C1607" s="162"/>
      <c r="D1607" s="162"/>
    </row>
    <row r="1608" spans="1:4" x14ac:dyDescent="0.25">
      <c r="A1608" s="162"/>
      <c r="B1608" s="162"/>
      <c r="C1608" s="162"/>
      <c r="D1608" s="162"/>
    </row>
    <row r="1609" spans="1:4" x14ac:dyDescent="0.25">
      <c r="A1609" s="162"/>
      <c r="B1609" s="162"/>
      <c r="C1609" s="162"/>
      <c r="D1609" s="162"/>
    </row>
    <row r="1610" spans="1:4" x14ac:dyDescent="0.25">
      <c r="A1610" s="162"/>
      <c r="B1610" s="162"/>
      <c r="C1610" s="162"/>
      <c r="D1610" s="162"/>
    </row>
    <row r="1611" spans="1:4" x14ac:dyDescent="0.25">
      <c r="A1611" s="162"/>
      <c r="B1611" s="162"/>
      <c r="C1611" s="162"/>
      <c r="D1611" s="162"/>
    </row>
    <row r="1612" spans="1:4" x14ac:dyDescent="0.25">
      <c r="A1612" s="162"/>
      <c r="B1612" s="162"/>
      <c r="C1612" s="162"/>
      <c r="D1612" s="162"/>
    </row>
    <row r="1613" spans="1:4" x14ac:dyDescent="0.25">
      <c r="A1613" s="162"/>
      <c r="B1613" s="162"/>
      <c r="C1613" s="162"/>
      <c r="D1613" s="162"/>
    </row>
    <row r="1614" spans="1:4" x14ac:dyDescent="0.25">
      <c r="A1614" s="162"/>
      <c r="B1614" s="162"/>
      <c r="C1614" s="162"/>
      <c r="D1614" s="162"/>
    </row>
    <row r="1615" spans="1:4" x14ac:dyDescent="0.25">
      <c r="A1615" s="162"/>
      <c r="B1615" s="162"/>
      <c r="C1615" s="162"/>
      <c r="D1615" s="162"/>
    </row>
    <row r="1616" spans="1:4" x14ac:dyDescent="0.25">
      <c r="A1616" s="162"/>
      <c r="B1616" s="162"/>
      <c r="C1616" s="162"/>
      <c r="D1616" s="162"/>
    </row>
    <row r="1617" spans="1:4" x14ac:dyDescent="0.25">
      <c r="A1617" s="162"/>
      <c r="B1617" s="162"/>
      <c r="C1617" s="162"/>
      <c r="D1617" s="162"/>
    </row>
    <row r="1618" spans="1:4" x14ac:dyDescent="0.25">
      <c r="A1618" s="162"/>
      <c r="B1618" s="162"/>
      <c r="C1618" s="162"/>
      <c r="D1618" s="162"/>
    </row>
    <row r="1619" spans="1:4" x14ac:dyDescent="0.25">
      <c r="A1619" s="162"/>
      <c r="B1619" s="162"/>
      <c r="C1619" s="162"/>
      <c r="D1619" s="162"/>
    </row>
    <row r="1620" spans="1:4" x14ac:dyDescent="0.25">
      <c r="A1620" s="162"/>
      <c r="B1620" s="162"/>
      <c r="C1620" s="162"/>
      <c r="D1620" s="162"/>
    </row>
    <row r="1621" spans="1:4" x14ac:dyDescent="0.25">
      <c r="A1621" s="162"/>
      <c r="B1621" s="162"/>
      <c r="C1621" s="162"/>
      <c r="D1621" s="162"/>
    </row>
    <row r="1622" spans="1:4" x14ac:dyDescent="0.25">
      <c r="A1622" s="162"/>
      <c r="B1622" s="162"/>
      <c r="C1622" s="162"/>
      <c r="D1622" s="162"/>
    </row>
    <row r="1623" spans="1:4" x14ac:dyDescent="0.25">
      <c r="A1623" s="162"/>
      <c r="B1623" s="162"/>
      <c r="C1623" s="162"/>
      <c r="D1623" s="162"/>
    </row>
    <row r="1624" spans="1:4" x14ac:dyDescent="0.25">
      <c r="A1624" s="162"/>
      <c r="B1624" s="162"/>
      <c r="C1624" s="162"/>
      <c r="D1624" s="162"/>
    </row>
    <row r="1625" spans="1:4" x14ac:dyDescent="0.25">
      <c r="A1625" s="162"/>
      <c r="B1625" s="162"/>
      <c r="C1625" s="162"/>
      <c r="D1625" s="162"/>
    </row>
    <row r="1626" spans="1:4" x14ac:dyDescent="0.25">
      <c r="A1626" s="162"/>
      <c r="B1626" s="162"/>
      <c r="C1626" s="162"/>
      <c r="D1626" s="162"/>
    </row>
    <row r="1627" spans="1:4" x14ac:dyDescent="0.25">
      <c r="A1627" s="162"/>
      <c r="B1627" s="162"/>
      <c r="C1627" s="162"/>
      <c r="D1627" s="162"/>
    </row>
    <row r="1628" spans="1:4" x14ac:dyDescent="0.25">
      <c r="A1628" s="162"/>
      <c r="B1628" s="162"/>
      <c r="C1628" s="162"/>
      <c r="D1628" s="162"/>
    </row>
    <row r="1629" spans="1:4" x14ac:dyDescent="0.25">
      <c r="A1629" s="162"/>
      <c r="B1629" s="162"/>
      <c r="C1629" s="162"/>
      <c r="D1629" s="162"/>
    </row>
    <row r="1630" spans="1:4" x14ac:dyDescent="0.25">
      <c r="A1630" s="162"/>
      <c r="B1630" s="162"/>
      <c r="C1630" s="162"/>
      <c r="D1630" s="162"/>
    </row>
    <row r="1631" spans="1:4" x14ac:dyDescent="0.25">
      <c r="A1631" s="162"/>
      <c r="B1631" s="162"/>
      <c r="C1631" s="162"/>
      <c r="D1631" s="162"/>
    </row>
    <row r="1632" spans="1:4" x14ac:dyDescent="0.25">
      <c r="A1632" s="162"/>
      <c r="B1632" s="162"/>
      <c r="C1632" s="162"/>
      <c r="D1632" s="162"/>
    </row>
    <row r="1633" spans="1:4" x14ac:dyDescent="0.25">
      <c r="A1633" s="162"/>
      <c r="B1633" s="162"/>
      <c r="C1633" s="162"/>
      <c r="D1633" s="162"/>
    </row>
    <row r="1634" spans="1:4" x14ac:dyDescent="0.25">
      <c r="A1634" s="162"/>
      <c r="B1634" s="162"/>
      <c r="C1634" s="162"/>
      <c r="D1634" s="162"/>
    </row>
    <row r="1635" spans="1:4" x14ac:dyDescent="0.25">
      <c r="A1635" s="162"/>
      <c r="B1635" s="162"/>
      <c r="C1635" s="162"/>
      <c r="D1635" s="162"/>
    </row>
    <row r="1636" spans="1:4" x14ac:dyDescent="0.25">
      <c r="A1636" s="162"/>
      <c r="B1636" s="162"/>
      <c r="C1636" s="162"/>
      <c r="D1636" s="162"/>
    </row>
    <row r="1637" spans="1:4" x14ac:dyDescent="0.25">
      <c r="A1637" s="162"/>
      <c r="B1637" s="162"/>
      <c r="C1637" s="162"/>
      <c r="D1637" s="162"/>
    </row>
    <row r="1638" spans="1:4" x14ac:dyDescent="0.25">
      <c r="A1638" s="162"/>
      <c r="B1638" s="162"/>
      <c r="C1638" s="162"/>
      <c r="D1638" s="162"/>
    </row>
    <row r="1639" spans="1:4" x14ac:dyDescent="0.25">
      <c r="A1639" s="162"/>
      <c r="B1639" s="162"/>
      <c r="C1639" s="162"/>
      <c r="D1639" s="162"/>
    </row>
    <row r="1640" spans="1:4" x14ac:dyDescent="0.25">
      <c r="A1640" s="162"/>
      <c r="B1640" s="162"/>
      <c r="C1640" s="162"/>
      <c r="D1640" s="162"/>
    </row>
    <row r="1641" spans="1:4" x14ac:dyDescent="0.25">
      <c r="A1641" s="162"/>
      <c r="B1641" s="162"/>
      <c r="C1641" s="162"/>
      <c r="D1641" s="162"/>
    </row>
    <row r="1642" spans="1:4" x14ac:dyDescent="0.25">
      <c r="A1642" s="162"/>
      <c r="B1642" s="162"/>
      <c r="C1642" s="162"/>
      <c r="D1642" s="162"/>
    </row>
    <row r="1643" spans="1:4" x14ac:dyDescent="0.25">
      <c r="A1643" s="162"/>
      <c r="B1643" s="162"/>
      <c r="C1643" s="162"/>
      <c r="D1643" s="162"/>
    </row>
    <row r="1644" spans="1:4" x14ac:dyDescent="0.25">
      <c r="A1644" s="162"/>
      <c r="B1644" s="162"/>
      <c r="C1644" s="162"/>
      <c r="D1644" s="162"/>
    </row>
    <row r="1645" spans="1:4" x14ac:dyDescent="0.25">
      <c r="A1645" s="162"/>
      <c r="B1645" s="162"/>
      <c r="C1645" s="162"/>
      <c r="D1645" s="162"/>
    </row>
    <row r="1646" spans="1:4" x14ac:dyDescent="0.25">
      <c r="A1646" s="162"/>
      <c r="B1646" s="162"/>
      <c r="C1646" s="162"/>
      <c r="D1646" s="162"/>
    </row>
    <row r="1647" spans="1:4" x14ac:dyDescent="0.25">
      <c r="A1647" s="162"/>
      <c r="B1647" s="162"/>
      <c r="C1647" s="162"/>
      <c r="D1647" s="162"/>
    </row>
    <row r="1648" spans="1:4" x14ac:dyDescent="0.25">
      <c r="A1648" s="162"/>
      <c r="B1648" s="162"/>
      <c r="C1648" s="162"/>
      <c r="D1648" s="162"/>
    </row>
    <row r="1649" spans="1:4" x14ac:dyDescent="0.25">
      <c r="A1649" s="162"/>
      <c r="B1649" s="162"/>
      <c r="C1649" s="162"/>
      <c r="D1649" s="162"/>
    </row>
    <row r="1650" spans="1:4" x14ac:dyDescent="0.25">
      <c r="A1650" s="162"/>
      <c r="B1650" s="162"/>
      <c r="C1650" s="162"/>
      <c r="D1650" s="162"/>
    </row>
    <row r="1651" spans="1:4" x14ac:dyDescent="0.25">
      <c r="A1651" s="162"/>
      <c r="B1651" s="162"/>
      <c r="C1651" s="162"/>
      <c r="D1651" s="162"/>
    </row>
    <row r="1652" spans="1:4" x14ac:dyDescent="0.25">
      <c r="A1652" s="162"/>
      <c r="B1652" s="162"/>
      <c r="C1652" s="162"/>
      <c r="D1652" s="162"/>
    </row>
    <row r="1653" spans="1:4" x14ac:dyDescent="0.25">
      <c r="A1653" s="162"/>
      <c r="B1653" s="162"/>
      <c r="C1653" s="162"/>
      <c r="D1653" s="162"/>
    </row>
    <row r="1654" spans="1:4" x14ac:dyDescent="0.25">
      <c r="A1654" s="162"/>
      <c r="B1654" s="162"/>
      <c r="C1654" s="162"/>
      <c r="D1654" s="162"/>
    </row>
    <row r="1655" spans="1:4" x14ac:dyDescent="0.25">
      <c r="A1655" s="162"/>
      <c r="B1655" s="162"/>
      <c r="C1655" s="162"/>
      <c r="D1655" s="162"/>
    </row>
    <row r="1656" spans="1:4" x14ac:dyDescent="0.25">
      <c r="A1656" s="162"/>
      <c r="B1656" s="162"/>
      <c r="C1656" s="162"/>
      <c r="D1656" s="162"/>
    </row>
    <row r="1657" spans="1:4" x14ac:dyDescent="0.25">
      <c r="A1657" s="162"/>
      <c r="B1657" s="162"/>
      <c r="C1657" s="162"/>
      <c r="D1657" s="162"/>
    </row>
    <row r="1658" spans="1:4" x14ac:dyDescent="0.25">
      <c r="A1658" s="162"/>
      <c r="B1658" s="162"/>
      <c r="C1658" s="162"/>
      <c r="D1658" s="162"/>
    </row>
    <row r="1659" spans="1:4" x14ac:dyDescent="0.25">
      <c r="A1659" s="162"/>
      <c r="B1659" s="162"/>
      <c r="C1659" s="162"/>
      <c r="D1659" s="162"/>
    </row>
    <row r="1660" spans="1:4" x14ac:dyDescent="0.25">
      <c r="A1660" s="162"/>
      <c r="B1660" s="162"/>
      <c r="C1660" s="162"/>
      <c r="D1660" s="162"/>
    </row>
    <row r="1661" spans="1:4" x14ac:dyDescent="0.25">
      <c r="A1661" s="162"/>
      <c r="B1661" s="162"/>
      <c r="C1661" s="162"/>
      <c r="D1661" s="162"/>
    </row>
    <row r="1662" spans="1:4" x14ac:dyDescent="0.25">
      <c r="A1662" s="162"/>
      <c r="B1662" s="162"/>
      <c r="C1662" s="162"/>
      <c r="D1662" s="162"/>
    </row>
    <row r="1663" spans="1:4" x14ac:dyDescent="0.25">
      <c r="A1663" s="162"/>
      <c r="B1663" s="162"/>
      <c r="C1663" s="162"/>
      <c r="D1663" s="162"/>
    </row>
    <row r="1664" spans="1:4" x14ac:dyDescent="0.25">
      <c r="A1664" s="162"/>
      <c r="B1664" s="162"/>
      <c r="C1664" s="162"/>
      <c r="D1664" s="162"/>
    </row>
    <row r="1665" spans="1:4" x14ac:dyDescent="0.25">
      <c r="A1665" s="162"/>
      <c r="B1665" s="162"/>
      <c r="C1665" s="162"/>
      <c r="D1665" s="162"/>
    </row>
    <row r="1666" spans="1:4" x14ac:dyDescent="0.25">
      <c r="A1666" s="162"/>
      <c r="B1666" s="162"/>
      <c r="C1666" s="162"/>
      <c r="D1666" s="162"/>
    </row>
    <row r="1667" spans="1:4" x14ac:dyDescent="0.25">
      <c r="A1667" s="162"/>
      <c r="B1667" s="162"/>
      <c r="C1667" s="162"/>
      <c r="D1667" s="162"/>
    </row>
    <row r="1668" spans="1:4" x14ac:dyDescent="0.25">
      <c r="A1668" s="162"/>
      <c r="B1668" s="162"/>
      <c r="C1668" s="162"/>
      <c r="D1668" s="162"/>
    </row>
    <row r="1669" spans="1:4" x14ac:dyDescent="0.25">
      <c r="A1669" s="162"/>
      <c r="B1669" s="162"/>
      <c r="C1669" s="162"/>
      <c r="D1669" s="162"/>
    </row>
    <row r="1670" spans="1:4" x14ac:dyDescent="0.25">
      <c r="A1670" s="162"/>
      <c r="B1670" s="162"/>
      <c r="C1670" s="162"/>
      <c r="D1670" s="162"/>
    </row>
    <row r="1671" spans="1:4" x14ac:dyDescent="0.25">
      <c r="A1671" s="162"/>
      <c r="B1671" s="162"/>
      <c r="C1671" s="162"/>
      <c r="D1671" s="162"/>
    </row>
    <row r="1672" spans="1:4" x14ac:dyDescent="0.25">
      <c r="A1672" s="162"/>
      <c r="B1672" s="162"/>
      <c r="C1672" s="162"/>
      <c r="D1672" s="162"/>
    </row>
    <row r="1673" spans="1:4" x14ac:dyDescent="0.25">
      <c r="A1673" s="162"/>
      <c r="B1673" s="162"/>
      <c r="C1673" s="162"/>
      <c r="D1673" s="162"/>
    </row>
    <row r="1674" spans="1:4" x14ac:dyDescent="0.25">
      <c r="A1674" s="162"/>
      <c r="B1674" s="162"/>
      <c r="C1674" s="162"/>
      <c r="D1674" s="162"/>
    </row>
    <row r="1675" spans="1:4" x14ac:dyDescent="0.25">
      <c r="A1675" s="162"/>
      <c r="B1675" s="162"/>
      <c r="C1675" s="162"/>
      <c r="D1675" s="162"/>
    </row>
    <row r="1676" spans="1:4" x14ac:dyDescent="0.25">
      <c r="A1676" s="162"/>
      <c r="B1676" s="162"/>
      <c r="C1676" s="162"/>
      <c r="D1676" s="162"/>
    </row>
    <row r="1677" spans="1:4" x14ac:dyDescent="0.25">
      <c r="A1677" s="162"/>
      <c r="B1677" s="162"/>
      <c r="C1677" s="162"/>
      <c r="D1677" s="162"/>
    </row>
    <row r="1678" spans="1:4" x14ac:dyDescent="0.25">
      <c r="A1678" s="162"/>
      <c r="B1678" s="162"/>
      <c r="C1678" s="162"/>
      <c r="D1678" s="162"/>
    </row>
    <row r="1679" spans="1:4" x14ac:dyDescent="0.25">
      <c r="A1679" s="162"/>
      <c r="B1679" s="162"/>
      <c r="C1679" s="162"/>
      <c r="D1679" s="162"/>
    </row>
    <row r="1680" spans="1:4" x14ac:dyDescent="0.25">
      <c r="A1680" s="162"/>
      <c r="B1680" s="162"/>
      <c r="C1680" s="162"/>
      <c r="D1680" s="162"/>
    </row>
    <row r="1681" spans="1:4" x14ac:dyDescent="0.25">
      <c r="A1681" s="162"/>
      <c r="B1681" s="162"/>
      <c r="C1681" s="162"/>
      <c r="D1681" s="162"/>
    </row>
    <row r="1682" spans="1:4" x14ac:dyDescent="0.25">
      <c r="A1682" s="162"/>
      <c r="B1682" s="162"/>
      <c r="C1682" s="162"/>
      <c r="D1682" s="162"/>
    </row>
    <row r="1683" spans="1:4" x14ac:dyDescent="0.25">
      <c r="A1683" s="162"/>
      <c r="B1683" s="162"/>
      <c r="C1683" s="162"/>
      <c r="D1683" s="162"/>
    </row>
    <row r="1684" spans="1:4" x14ac:dyDescent="0.25">
      <c r="A1684" s="162"/>
      <c r="B1684" s="162"/>
      <c r="C1684" s="162"/>
      <c r="D1684" s="162"/>
    </row>
    <row r="1685" spans="1:4" x14ac:dyDescent="0.25">
      <c r="A1685" s="162"/>
      <c r="B1685" s="162"/>
      <c r="C1685" s="162"/>
      <c r="D1685" s="162"/>
    </row>
    <row r="1686" spans="1:4" x14ac:dyDescent="0.25">
      <c r="A1686" s="162"/>
      <c r="B1686" s="162"/>
      <c r="C1686" s="162"/>
      <c r="D1686" s="162"/>
    </row>
    <row r="1687" spans="1:4" x14ac:dyDescent="0.25">
      <c r="A1687" s="162"/>
      <c r="B1687" s="162"/>
      <c r="C1687" s="162"/>
      <c r="D1687" s="162"/>
    </row>
    <row r="1688" spans="1:4" x14ac:dyDescent="0.25">
      <c r="A1688" s="162"/>
      <c r="B1688" s="162"/>
      <c r="C1688" s="162"/>
      <c r="D1688" s="162"/>
    </row>
    <row r="1689" spans="1:4" x14ac:dyDescent="0.25">
      <c r="A1689" s="162"/>
      <c r="B1689" s="162"/>
      <c r="C1689" s="162"/>
      <c r="D1689" s="162"/>
    </row>
    <row r="1690" spans="1:4" x14ac:dyDescent="0.25">
      <c r="A1690" s="162"/>
      <c r="B1690" s="162"/>
      <c r="C1690" s="162"/>
      <c r="D1690" s="162"/>
    </row>
    <row r="1691" spans="1:4" x14ac:dyDescent="0.25">
      <c r="A1691" s="162"/>
      <c r="B1691" s="162"/>
      <c r="C1691" s="162"/>
      <c r="D1691" s="162"/>
    </row>
    <row r="1692" spans="1:4" x14ac:dyDescent="0.25">
      <c r="A1692" s="162"/>
      <c r="B1692" s="162"/>
      <c r="C1692" s="162"/>
      <c r="D1692" s="162"/>
    </row>
    <row r="1693" spans="1:4" x14ac:dyDescent="0.25">
      <c r="A1693" s="162"/>
      <c r="B1693" s="162"/>
      <c r="C1693" s="162"/>
      <c r="D1693" s="162"/>
    </row>
    <row r="1694" spans="1:4" x14ac:dyDescent="0.25">
      <c r="A1694" s="162"/>
      <c r="B1694" s="162"/>
      <c r="C1694" s="162"/>
      <c r="D1694" s="162"/>
    </row>
    <row r="1695" spans="1:4" x14ac:dyDescent="0.25">
      <c r="A1695" s="162"/>
      <c r="B1695" s="162"/>
      <c r="C1695" s="162"/>
      <c r="D1695" s="162"/>
    </row>
    <row r="1696" spans="1:4" x14ac:dyDescent="0.25">
      <c r="A1696" s="162"/>
      <c r="B1696" s="162"/>
      <c r="C1696" s="162"/>
      <c r="D1696" s="162"/>
    </row>
    <row r="1697" spans="1:4" x14ac:dyDescent="0.25">
      <c r="A1697" s="162"/>
      <c r="B1697" s="162"/>
      <c r="C1697" s="162"/>
      <c r="D1697" s="162"/>
    </row>
    <row r="1698" spans="1:4" x14ac:dyDescent="0.25">
      <c r="A1698" s="162"/>
      <c r="B1698" s="162"/>
      <c r="C1698" s="162"/>
      <c r="D1698" s="162"/>
    </row>
    <row r="1699" spans="1:4" x14ac:dyDescent="0.25">
      <c r="A1699" s="162"/>
      <c r="B1699" s="162"/>
      <c r="C1699" s="162"/>
      <c r="D1699" s="162"/>
    </row>
    <row r="1700" spans="1:4" x14ac:dyDescent="0.25">
      <c r="A1700" s="162"/>
      <c r="B1700" s="162"/>
      <c r="C1700" s="162"/>
      <c r="D1700" s="162"/>
    </row>
    <row r="1701" spans="1:4" x14ac:dyDescent="0.25">
      <c r="A1701" s="162"/>
      <c r="B1701" s="162"/>
      <c r="C1701" s="162"/>
      <c r="D1701" s="162"/>
    </row>
    <row r="1702" spans="1:4" x14ac:dyDescent="0.25">
      <c r="A1702" s="162"/>
      <c r="B1702" s="162"/>
      <c r="C1702" s="162"/>
      <c r="D1702" s="162"/>
    </row>
    <row r="1703" spans="1:4" x14ac:dyDescent="0.25">
      <c r="A1703" s="162"/>
      <c r="B1703" s="162"/>
      <c r="C1703" s="162"/>
      <c r="D1703" s="162"/>
    </row>
    <row r="1704" spans="1:4" x14ac:dyDescent="0.25">
      <c r="A1704" s="162"/>
      <c r="B1704" s="162"/>
      <c r="C1704" s="162"/>
      <c r="D1704" s="162"/>
    </row>
    <row r="1705" spans="1:4" x14ac:dyDescent="0.25">
      <c r="A1705" s="162"/>
      <c r="B1705" s="162"/>
      <c r="C1705" s="162"/>
      <c r="D1705" s="162"/>
    </row>
    <row r="1706" spans="1:4" x14ac:dyDescent="0.25">
      <c r="A1706" s="162"/>
      <c r="B1706" s="162"/>
      <c r="C1706" s="162"/>
      <c r="D1706" s="162"/>
    </row>
    <row r="1707" spans="1:4" x14ac:dyDescent="0.25">
      <c r="A1707" s="162"/>
      <c r="B1707" s="162"/>
      <c r="C1707" s="162"/>
      <c r="D1707" s="162"/>
    </row>
    <row r="1708" spans="1:4" x14ac:dyDescent="0.25">
      <c r="A1708" s="162"/>
      <c r="B1708" s="162"/>
      <c r="C1708" s="162"/>
      <c r="D1708" s="162"/>
    </row>
    <row r="1709" spans="1:4" x14ac:dyDescent="0.25">
      <c r="A1709" s="162"/>
      <c r="B1709" s="162"/>
      <c r="C1709" s="162"/>
      <c r="D1709" s="162"/>
    </row>
    <row r="1710" spans="1:4" x14ac:dyDescent="0.25">
      <c r="A1710" s="162"/>
      <c r="B1710" s="162"/>
      <c r="C1710" s="162"/>
      <c r="D1710" s="162"/>
    </row>
    <row r="1711" spans="1:4" x14ac:dyDescent="0.25">
      <c r="A1711" s="162"/>
      <c r="B1711" s="162"/>
      <c r="C1711" s="162"/>
      <c r="D1711" s="162"/>
    </row>
    <row r="1712" spans="1:4" x14ac:dyDescent="0.25">
      <c r="A1712" s="162"/>
      <c r="B1712" s="162"/>
      <c r="C1712" s="162"/>
      <c r="D1712" s="162"/>
    </row>
    <row r="1713" spans="1:4" x14ac:dyDescent="0.25">
      <c r="A1713" s="162"/>
      <c r="B1713" s="162"/>
      <c r="C1713" s="162"/>
      <c r="D1713" s="162"/>
    </row>
    <row r="1714" spans="1:4" x14ac:dyDescent="0.25">
      <c r="A1714" s="162"/>
      <c r="B1714" s="162"/>
      <c r="C1714" s="162"/>
      <c r="D1714" s="162"/>
    </row>
    <row r="1715" spans="1:4" x14ac:dyDescent="0.25">
      <c r="A1715" s="162"/>
      <c r="B1715" s="162"/>
      <c r="C1715" s="162"/>
      <c r="D1715" s="162"/>
    </row>
    <row r="1716" spans="1:4" x14ac:dyDescent="0.25">
      <c r="A1716" s="162"/>
      <c r="B1716" s="162"/>
      <c r="C1716" s="162"/>
      <c r="D1716" s="162"/>
    </row>
    <row r="1717" spans="1:4" x14ac:dyDescent="0.25">
      <c r="A1717" s="162"/>
      <c r="B1717" s="162"/>
      <c r="C1717" s="162"/>
      <c r="D1717" s="162"/>
    </row>
    <row r="1718" spans="1:4" x14ac:dyDescent="0.25">
      <c r="A1718" s="162"/>
      <c r="B1718" s="162"/>
      <c r="C1718" s="162"/>
      <c r="D1718" s="162"/>
    </row>
    <row r="1719" spans="1:4" x14ac:dyDescent="0.25">
      <c r="A1719" s="162"/>
      <c r="B1719" s="162"/>
      <c r="C1719" s="162"/>
      <c r="D1719" s="162"/>
    </row>
    <row r="1720" spans="1:4" x14ac:dyDescent="0.25">
      <c r="A1720" s="162"/>
      <c r="B1720" s="162"/>
      <c r="C1720" s="162"/>
      <c r="D1720" s="162"/>
    </row>
    <row r="1721" spans="1:4" x14ac:dyDescent="0.25">
      <c r="A1721" s="162"/>
      <c r="B1721" s="162"/>
      <c r="C1721" s="162"/>
      <c r="D1721" s="162"/>
    </row>
    <row r="1722" spans="1:4" x14ac:dyDescent="0.25">
      <c r="A1722" s="162"/>
      <c r="B1722" s="162"/>
      <c r="C1722" s="162"/>
      <c r="D1722" s="162"/>
    </row>
    <row r="1723" spans="1:4" x14ac:dyDescent="0.25">
      <c r="A1723" s="162"/>
      <c r="B1723" s="162"/>
      <c r="C1723" s="162"/>
      <c r="D1723" s="162"/>
    </row>
    <row r="1724" spans="1:4" x14ac:dyDescent="0.25">
      <c r="A1724" s="162"/>
      <c r="B1724" s="162"/>
      <c r="C1724" s="162"/>
      <c r="D1724" s="162"/>
    </row>
    <row r="1725" spans="1:4" x14ac:dyDescent="0.25">
      <c r="A1725" s="162"/>
      <c r="B1725" s="162"/>
      <c r="C1725" s="162"/>
      <c r="D1725" s="162"/>
    </row>
    <row r="1726" spans="1:4" x14ac:dyDescent="0.25">
      <c r="A1726" s="162"/>
      <c r="B1726" s="162"/>
      <c r="C1726" s="162"/>
      <c r="D1726" s="162"/>
    </row>
    <row r="1727" spans="1:4" x14ac:dyDescent="0.25">
      <c r="A1727" s="162"/>
      <c r="B1727" s="162"/>
      <c r="C1727" s="162"/>
      <c r="D1727" s="162"/>
    </row>
    <row r="1728" spans="1:4" x14ac:dyDescent="0.25">
      <c r="A1728" s="162"/>
      <c r="B1728" s="162"/>
      <c r="C1728" s="162"/>
      <c r="D1728" s="162"/>
    </row>
    <row r="1729" spans="1:4" x14ac:dyDescent="0.25">
      <c r="A1729" s="162"/>
      <c r="B1729" s="162"/>
      <c r="C1729" s="162"/>
      <c r="D1729" s="162"/>
    </row>
    <row r="1730" spans="1:4" x14ac:dyDescent="0.25">
      <c r="A1730" s="162"/>
      <c r="B1730" s="162"/>
      <c r="C1730" s="162"/>
      <c r="D1730" s="162"/>
    </row>
    <row r="1731" spans="1:4" x14ac:dyDescent="0.25">
      <c r="A1731" s="162"/>
      <c r="B1731" s="162"/>
      <c r="C1731" s="162"/>
      <c r="D1731" s="162"/>
    </row>
    <row r="1732" spans="1:4" x14ac:dyDescent="0.25">
      <c r="A1732" s="162"/>
      <c r="B1732" s="162"/>
      <c r="C1732" s="162"/>
      <c r="D1732" s="162"/>
    </row>
    <row r="1733" spans="1:4" x14ac:dyDescent="0.25">
      <c r="A1733" s="162"/>
      <c r="B1733" s="162"/>
      <c r="C1733" s="162"/>
      <c r="D1733" s="162"/>
    </row>
    <row r="1734" spans="1:4" x14ac:dyDescent="0.25">
      <c r="A1734" s="162"/>
      <c r="B1734" s="162"/>
      <c r="C1734" s="162"/>
      <c r="D1734" s="162"/>
    </row>
    <row r="1735" spans="1:4" x14ac:dyDescent="0.25">
      <c r="A1735" s="162"/>
      <c r="B1735" s="162"/>
      <c r="C1735" s="162"/>
      <c r="D1735" s="162"/>
    </row>
    <row r="1736" spans="1:4" x14ac:dyDescent="0.25">
      <c r="A1736" s="162"/>
      <c r="B1736" s="162"/>
      <c r="C1736" s="162"/>
      <c r="D1736" s="162"/>
    </row>
    <row r="1737" spans="1:4" x14ac:dyDescent="0.25">
      <c r="A1737" s="162"/>
      <c r="B1737" s="162"/>
      <c r="C1737" s="162"/>
      <c r="D1737" s="162"/>
    </row>
    <row r="1738" spans="1:4" x14ac:dyDescent="0.25">
      <c r="A1738" s="162"/>
      <c r="B1738" s="162"/>
      <c r="C1738" s="162"/>
      <c r="D1738" s="162"/>
    </row>
    <row r="1739" spans="1:4" x14ac:dyDescent="0.25">
      <c r="A1739" s="162"/>
      <c r="B1739" s="162"/>
      <c r="C1739" s="162"/>
      <c r="D1739" s="162"/>
    </row>
    <row r="1740" spans="1:4" x14ac:dyDescent="0.25">
      <c r="A1740" s="162"/>
      <c r="B1740" s="162"/>
      <c r="C1740" s="162"/>
      <c r="D1740" s="162"/>
    </row>
    <row r="1741" spans="1:4" x14ac:dyDescent="0.25">
      <c r="A1741" s="162"/>
      <c r="B1741" s="162"/>
      <c r="C1741" s="162"/>
      <c r="D1741" s="162"/>
    </row>
    <row r="1742" spans="1:4" x14ac:dyDescent="0.25">
      <c r="A1742" s="162"/>
      <c r="B1742" s="162"/>
      <c r="C1742" s="162"/>
      <c r="D1742" s="162"/>
    </row>
    <row r="1743" spans="1:4" x14ac:dyDescent="0.25">
      <c r="A1743" s="162"/>
      <c r="B1743" s="162"/>
      <c r="C1743" s="162"/>
      <c r="D1743" s="162"/>
    </row>
    <row r="1744" spans="1:4" x14ac:dyDescent="0.25">
      <c r="A1744" s="162"/>
      <c r="B1744" s="162"/>
      <c r="C1744" s="162"/>
      <c r="D1744" s="162"/>
    </row>
    <row r="1745" spans="1:4" x14ac:dyDescent="0.25">
      <c r="A1745" s="162"/>
      <c r="B1745" s="162"/>
      <c r="C1745" s="162"/>
      <c r="D1745" s="162"/>
    </row>
    <row r="1746" spans="1:4" x14ac:dyDescent="0.25">
      <c r="A1746" s="162"/>
      <c r="B1746" s="162"/>
      <c r="C1746" s="162"/>
      <c r="D1746" s="162"/>
    </row>
    <row r="1747" spans="1:4" x14ac:dyDescent="0.25">
      <c r="A1747" s="162"/>
      <c r="B1747" s="162"/>
      <c r="C1747" s="162"/>
      <c r="D1747" s="162"/>
    </row>
    <row r="1748" spans="1:4" x14ac:dyDescent="0.25">
      <c r="A1748" s="162"/>
      <c r="B1748" s="162"/>
      <c r="C1748" s="162"/>
      <c r="D1748" s="162"/>
    </row>
    <row r="1749" spans="1:4" x14ac:dyDescent="0.25">
      <c r="A1749" s="162"/>
      <c r="B1749" s="162"/>
      <c r="C1749" s="162"/>
      <c r="D1749" s="162"/>
    </row>
    <row r="1750" spans="1:4" x14ac:dyDescent="0.25">
      <c r="A1750" s="162"/>
      <c r="B1750" s="162"/>
      <c r="C1750" s="162"/>
      <c r="D1750" s="162"/>
    </row>
    <row r="1751" spans="1:4" x14ac:dyDescent="0.25">
      <c r="A1751" s="162"/>
      <c r="B1751" s="162"/>
      <c r="C1751" s="162"/>
      <c r="D1751" s="162"/>
    </row>
    <row r="1752" spans="1:4" x14ac:dyDescent="0.25">
      <c r="A1752" s="162"/>
      <c r="B1752" s="162"/>
      <c r="C1752" s="162"/>
      <c r="D1752" s="162"/>
    </row>
    <row r="1753" spans="1:4" x14ac:dyDescent="0.25">
      <c r="A1753" s="162"/>
      <c r="B1753" s="162"/>
      <c r="C1753" s="162"/>
      <c r="D1753" s="162"/>
    </row>
    <row r="1754" spans="1:4" x14ac:dyDescent="0.25">
      <c r="A1754" s="162"/>
      <c r="B1754" s="162"/>
      <c r="C1754" s="162"/>
      <c r="D1754" s="162"/>
    </row>
    <row r="1755" spans="1:4" x14ac:dyDescent="0.25">
      <c r="A1755" s="162"/>
      <c r="B1755" s="162"/>
      <c r="C1755" s="162"/>
      <c r="D1755" s="162"/>
    </row>
    <row r="1756" spans="1:4" x14ac:dyDescent="0.25">
      <c r="A1756" s="162"/>
      <c r="B1756" s="162"/>
      <c r="C1756" s="162"/>
      <c r="D1756" s="162"/>
    </row>
    <row r="1757" spans="1:4" x14ac:dyDescent="0.25">
      <c r="A1757" s="162"/>
      <c r="B1757" s="162"/>
      <c r="C1757" s="162"/>
      <c r="D1757" s="162"/>
    </row>
    <row r="1758" spans="1:4" x14ac:dyDescent="0.25">
      <c r="A1758" s="162"/>
      <c r="B1758" s="162"/>
      <c r="C1758" s="162"/>
      <c r="D1758" s="162"/>
    </row>
    <row r="1759" spans="1:4" x14ac:dyDescent="0.25">
      <c r="A1759" s="162"/>
      <c r="B1759" s="162"/>
      <c r="C1759" s="162"/>
      <c r="D1759" s="162"/>
    </row>
    <row r="1760" spans="1:4" x14ac:dyDescent="0.25">
      <c r="A1760" s="162"/>
      <c r="B1760" s="162"/>
      <c r="C1760" s="162"/>
      <c r="D1760" s="162"/>
    </row>
    <row r="1761" spans="1:4" x14ac:dyDescent="0.25">
      <c r="A1761" s="162"/>
      <c r="B1761" s="162"/>
      <c r="C1761" s="162"/>
      <c r="D1761" s="162"/>
    </row>
    <row r="1762" spans="1:4" x14ac:dyDescent="0.25">
      <c r="A1762" s="162"/>
      <c r="B1762" s="162"/>
      <c r="C1762" s="162"/>
      <c r="D1762" s="162"/>
    </row>
    <row r="1763" spans="1:4" x14ac:dyDescent="0.25">
      <c r="A1763" s="162"/>
      <c r="B1763" s="162"/>
      <c r="C1763" s="162"/>
      <c r="D1763" s="162"/>
    </row>
    <row r="1764" spans="1:4" x14ac:dyDescent="0.25">
      <c r="A1764" s="162"/>
      <c r="B1764" s="162"/>
      <c r="C1764" s="162"/>
      <c r="D1764" s="162"/>
    </row>
    <row r="1765" spans="1:4" x14ac:dyDescent="0.25">
      <c r="A1765" s="162"/>
      <c r="B1765" s="162"/>
      <c r="C1765" s="162"/>
      <c r="D1765" s="162"/>
    </row>
    <row r="1766" spans="1:4" x14ac:dyDescent="0.25">
      <c r="A1766" s="162"/>
      <c r="B1766" s="162"/>
      <c r="C1766" s="162"/>
      <c r="D1766" s="162"/>
    </row>
    <row r="1767" spans="1:4" x14ac:dyDescent="0.25">
      <c r="A1767" s="162"/>
      <c r="B1767" s="162"/>
      <c r="C1767" s="162"/>
      <c r="D1767" s="162"/>
    </row>
    <row r="1768" spans="1:4" x14ac:dyDescent="0.25">
      <c r="A1768" s="162"/>
      <c r="B1768" s="162"/>
      <c r="C1768" s="162"/>
      <c r="D1768" s="162"/>
    </row>
    <row r="1769" spans="1:4" x14ac:dyDescent="0.25">
      <c r="A1769" s="162"/>
      <c r="B1769" s="162"/>
      <c r="C1769" s="162"/>
      <c r="D1769" s="162"/>
    </row>
    <row r="1770" spans="1:4" x14ac:dyDescent="0.25">
      <c r="A1770" s="162"/>
      <c r="B1770" s="162"/>
      <c r="C1770" s="162"/>
      <c r="D1770" s="162"/>
    </row>
    <row r="1771" spans="1:4" x14ac:dyDescent="0.25">
      <c r="A1771" s="162"/>
      <c r="B1771" s="162"/>
      <c r="C1771" s="162"/>
      <c r="D1771" s="162"/>
    </row>
    <row r="1772" spans="1:4" x14ac:dyDescent="0.25">
      <c r="A1772" s="162"/>
      <c r="B1772" s="162"/>
      <c r="C1772" s="162"/>
      <c r="D1772" s="162"/>
    </row>
    <row r="1773" spans="1:4" x14ac:dyDescent="0.25">
      <c r="A1773" s="162"/>
      <c r="B1773" s="162"/>
      <c r="C1773" s="162"/>
      <c r="D1773" s="162"/>
    </row>
    <row r="1774" spans="1:4" x14ac:dyDescent="0.25">
      <c r="A1774" s="162"/>
      <c r="B1774" s="162"/>
      <c r="C1774" s="162"/>
      <c r="D1774" s="162"/>
    </row>
    <row r="1775" spans="1:4" x14ac:dyDescent="0.25">
      <c r="A1775" s="162"/>
      <c r="B1775" s="162"/>
      <c r="C1775" s="162"/>
      <c r="D1775" s="162"/>
    </row>
    <row r="1776" spans="1:4" x14ac:dyDescent="0.25">
      <c r="A1776" s="162"/>
      <c r="B1776" s="162"/>
      <c r="C1776" s="162"/>
      <c r="D1776" s="162"/>
    </row>
    <row r="1777" spans="1:4" x14ac:dyDescent="0.25">
      <c r="A1777" s="162"/>
      <c r="B1777" s="162"/>
      <c r="C1777" s="162"/>
      <c r="D1777" s="162"/>
    </row>
    <row r="1778" spans="1:4" x14ac:dyDescent="0.25">
      <c r="A1778" s="162"/>
      <c r="B1778" s="162"/>
      <c r="C1778" s="162"/>
      <c r="D1778" s="162"/>
    </row>
    <row r="1779" spans="1:4" x14ac:dyDescent="0.25">
      <c r="A1779" s="162"/>
      <c r="B1779" s="162"/>
      <c r="C1779" s="162"/>
      <c r="D1779" s="162"/>
    </row>
    <row r="1780" spans="1:4" x14ac:dyDescent="0.25">
      <c r="A1780" s="162"/>
      <c r="B1780" s="162"/>
      <c r="C1780" s="162"/>
      <c r="D1780" s="162"/>
    </row>
    <row r="1781" spans="1:4" x14ac:dyDescent="0.25">
      <c r="A1781" s="162"/>
      <c r="B1781" s="162"/>
      <c r="C1781" s="162"/>
      <c r="D1781" s="162"/>
    </row>
    <row r="1782" spans="1:4" x14ac:dyDescent="0.25">
      <c r="A1782" s="162"/>
      <c r="B1782" s="162"/>
      <c r="C1782" s="162"/>
      <c r="D1782" s="162"/>
    </row>
    <row r="1783" spans="1:4" x14ac:dyDescent="0.25">
      <c r="A1783" s="162"/>
      <c r="B1783" s="162"/>
      <c r="C1783" s="162"/>
      <c r="D1783" s="162"/>
    </row>
    <row r="1784" spans="1:4" x14ac:dyDescent="0.25">
      <c r="A1784" s="162"/>
      <c r="B1784" s="162"/>
      <c r="C1784" s="162"/>
      <c r="D1784" s="162"/>
    </row>
    <row r="1785" spans="1:4" x14ac:dyDescent="0.25">
      <c r="A1785" s="162"/>
      <c r="B1785" s="162"/>
      <c r="C1785" s="162"/>
      <c r="D1785" s="162"/>
    </row>
    <row r="1786" spans="1:4" x14ac:dyDescent="0.25">
      <c r="A1786" s="162"/>
      <c r="B1786" s="162"/>
      <c r="C1786" s="162"/>
      <c r="D1786" s="162"/>
    </row>
    <row r="1787" spans="1:4" x14ac:dyDescent="0.25">
      <c r="A1787" s="162"/>
      <c r="B1787" s="162"/>
      <c r="C1787" s="162"/>
      <c r="D1787" s="162"/>
    </row>
    <row r="1788" spans="1:4" x14ac:dyDescent="0.25">
      <c r="A1788" s="162"/>
      <c r="B1788" s="162"/>
      <c r="C1788" s="162"/>
      <c r="D1788" s="162"/>
    </row>
    <row r="1789" spans="1:4" x14ac:dyDescent="0.25">
      <c r="A1789" s="162"/>
      <c r="B1789" s="162"/>
      <c r="C1789" s="162"/>
      <c r="D1789" s="162"/>
    </row>
    <row r="1790" spans="1:4" x14ac:dyDescent="0.25">
      <c r="A1790" s="162"/>
      <c r="B1790" s="162"/>
      <c r="C1790" s="162"/>
      <c r="D1790" s="162"/>
    </row>
    <row r="1791" spans="1:4" x14ac:dyDescent="0.25">
      <c r="A1791" s="162"/>
      <c r="B1791" s="162"/>
      <c r="C1791" s="162"/>
      <c r="D1791" s="162"/>
    </row>
    <row r="1792" spans="1:4" x14ac:dyDescent="0.25">
      <c r="A1792" s="162"/>
      <c r="B1792" s="162"/>
      <c r="C1792" s="162"/>
      <c r="D1792" s="162"/>
    </row>
    <row r="1793" spans="1:4" x14ac:dyDescent="0.25">
      <c r="A1793" s="162"/>
      <c r="B1793" s="162"/>
      <c r="C1793" s="162"/>
      <c r="D1793" s="162"/>
    </row>
    <row r="1794" spans="1:4" x14ac:dyDescent="0.25">
      <c r="A1794" s="162"/>
      <c r="B1794" s="162"/>
      <c r="C1794" s="162"/>
      <c r="D1794" s="162"/>
    </row>
    <row r="1795" spans="1:4" x14ac:dyDescent="0.25">
      <c r="A1795" s="162"/>
      <c r="B1795" s="162"/>
      <c r="C1795" s="162"/>
      <c r="D1795" s="162"/>
    </row>
    <row r="1796" spans="1:4" x14ac:dyDescent="0.25">
      <c r="A1796" s="162"/>
      <c r="B1796" s="162"/>
      <c r="C1796" s="162"/>
      <c r="D1796" s="162"/>
    </row>
    <row r="1797" spans="1:4" x14ac:dyDescent="0.25">
      <c r="A1797" s="162"/>
      <c r="B1797" s="162"/>
      <c r="C1797" s="162"/>
      <c r="D1797" s="162"/>
    </row>
    <row r="1798" spans="1:4" x14ac:dyDescent="0.25">
      <c r="A1798" s="162"/>
      <c r="B1798" s="162"/>
      <c r="C1798" s="162"/>
      <c r="D1798" s="162"/>
    </row>
    <row r="1799" spans="1:4" x14ac:dyDescent="0.25">
      <c r="A1799" s="162"/>
      <c r="B1799" s="162"/>
      <c r="C1799" s="162"/>
      <c r="D1799" s="162"/>
    </row>
    <row r="1800" spans="1:4" x14ac:dyDescent="0.25">
      <c r="A1800" s="162"/>
      <c r="B1800" s="162"/>
      <c r="C1800" s="162"/>
      <c r="D1800" s="162"/>
    </row>
    <row r="1801" spans="1:4" x14ac:dyDescent="0.25">
      <c r="A1801" s="162"/>
      <c r="B1801" s="162"/>
      <c r="C1801" s="162"/>
      <c r="D1801" s="162"/>
    </row>
    <row r="1802" spans="1:4" x14ac:dyDescent="0.25">
      <c r="A1802" s="162"/>
      <c r="B1802" s="162"/>
      <c r="C1802" s="162"/>
      <c r="D1802" s="162"/>
    </row>
    <row r="1803" spans="1:4" x14ac:dyDescent="0.25">
      <c r="A1803" s="162"/>
      <c r="B1803" s="162"/>
      <c r="C1803" s="162"/>
      <c r="D1803" s="162"/>
    </row>
    <row r="1804" spans="1:4" x14ac:dyDescent="0.25">
      <c r="A1804" s="162"/>
      <c r="B1804" s="162"/>
      <c r="C1804" s="162"/>
      <c r="D1804" s="162"/>
    </row>
    <row r="1805" spans="1:4" x14ac:dyDescent="0.25">
      <c r="A1805" s="162"/>
      <c r="B1805" s="162"/>
      <c r="C1805" s="162"/>
      <c r="D1805" s="162"/>
    </row>
    <row r="1806" spans="1:4" x14ac:dyDescent="0.25">
      <c r="A1806" s="162"/>
      <c r="B1806" s="162"/>
      <c r="C1806" s="162"/>
      <c r="D1806" s="162"/>
    </row>
    <row r="1807" spans="1:4" x14ac:dyDescent="0.25">
      <c r="A1807" s="162"/>
      <c r="B1807" s="162"/>
      <c r="C1807" s="162"/>
      <c r="D1807" s="162"/>
    </row>
    <row r="1808" spans="1:4" x14ac:dyDescent="0.25">
      <c r="A1808" s="162"/>
      <c r="B1808" s="162"/>
      <c r="C1808" s="162"/>
      <c r="D1808" s="162"/>
    </row>
    <row r="1809" spans="1:4" x14ac:dyDescent="0.25">
      <c r="A1809" s="162"/>
      <c r="B1809" s="162"/>
      <c r="C1809" s="162"/>
      <c r="D1809" s="162"/>
    </row>
    <row r="1810" spans="1:4" x14ac:dyDescent="0.25">
      <c r="A1810" s="162"/>
      <c r="B1810" s="162"/>
      <c r="C1810" s="162"/>
      <c r="D1810" s="162"/>
    </row>
    <row r="1811" spans="1:4" x14ac:dyDescent="0.25">
      <c r="A1811" s="162"/>
      <c r="B1811" s="162"/>
      <c r="C1811" s="162"/>
      <c r="D1811" s="162"/>
    </row>
    <row r="1812" spans="1:4" x14ac:dyDescent="0.25">
      <c r="A1812" s="162"/>
      <c r="B1812" s="162"/>
      <c r="C1812" s="162"/>
      <c r="D1812" s="162"/>
    </row>
    <row r="1813" spans="1:4" x14ac:dyDescent="0.25">
      <c r="A1813" s="162"/>
      <c r="B1813" s="162"/>
      <c r="C1813" s="162"/>
      <c r="D1813" s="162"/>
    </row>
    <row r="1814" spans="1:4" x14ac:dyDescent="0.25">
      <c r="A1814" s="162"/>
      <c r="B1814" s="162"/>
      <c r="C1814" s="162"/>
      <c r="D1814" s="162"/>
    </row>
    <row r="1815" spans="1:4" x14ac:dyDescent="0.25">
      <c r="A1815" s="162"/>
      <c r="B1815" s="162"/>
      <c r="C1815" s="162"/>
      <c r="D1815" s="162"/>
    </row>
    <row r="1816" spans="1:4" x14ac:dyDescent="0.25">
      <c r="A1816" s="162"/>
      <c r="B1816" s="162"/>
      <c r="C1816" s="162"/>
      <c r="D1816" s="162"/>
    </row>
    <row r="1817" spans="1:4" x14ac:dyDescent="0.25">
      <c r="A1817" s="162"/>
      <c r="B1817" s="162"/>
      <c r="C1817" s="162"/>
      <c r="D1817" s="162"/>
    </row>
    <row r="1818" spans="1:4" x14ac:dyDescent="0.25">
      <c r="A1818" s="162"/>
      <c r="B1818" s="162"/>
      <c r="C1818" s="162"/>
      <c r="D1818" s="162"/>
    </row>
    <row r="1819" spans="1:4" x14ac:dyDescent="0.25">
      <c r="A1819" s="162"/>
      <c r="B1819" s="162"/>
      <c r="C1819" s="162"/>
      <c r="D1819" s="162"/>
    </row>
    <row r="1820" spans="1:4" x14ac:dyDescent="0.25">
      <c r="A1820" s="162"/>
      <c r="B1820" s="162"/>
      <c r="C1820" s="162"/>
      <c r="D1820" s="162"/>
    </row>
    <row r="1821" spans="1:4" x14ac:dyDescent="0.25">
      <c r="A1821" s="162"/>
      <c r="B1821" s="162"/>
      <c r="C1821" s="162"/>
      <c r="D1821" s="162"/>
    </row>
    <row r="1822" spans="1:4" x14ac:dyDescent="0.25">
      <c r="A1822" s="162"/>
      <c r="B1822" s="162"/>
      <c r="C1822" s="162"/>
      <c r="D1822" s="162"/>
    </row>
    <row r="1823" spans="1:4" x14ac:dyDescent="0.25">
      <c r="A1823" s="162"/>
      <c r="B1823" s="162"/>
      <c r="C1823" s="162"/>
      <c r="D1823" s="162"/>
    </row>
    <row r="1824" spans="1:4" x14ac:dyDescent="0.25">
      <c r="A1824" s="162"/>
      <c r="B1824" s="162"/>
      <c r="C1824" s="162"/>
      <c r="D1824" s="162"/>
    </row>
    <row r="1825" spans="1:4" x14ac:dyDescent="0.25">
      <c r="A1825" s="162"/>
      <c r="B1825" s="162"/>
      <c r="C1825" s="162"/>
      <c r="D1825" s="162"/>
    </row>
    <row r="1826" spans="1:4" x14ac:dyDescent="0.25">
      <c r="A1826" s="162"/>
      <c r="B1826" s="162"/>
      <c r="C1826" s="162"/>
      <c r="D1826" s="162"/>
    </row>
    <row r="1827" spans="1:4" x14ac:dyDescent="0.25">
      <c r="A1827" s="162"/>
      <c r="B1827" s="162"/>
      <c r="C1827" s="162"/>
      <c r="D1827" s="162"/>
    </row>
    <row r="1828" spans="1:4" x14ac:dyDescent="0.25">
      <c r="A1828" s="162"/>
      <c r="B1828" s="162"/>
      <c r="C1828" s="162"/>
      <c r="D1828" s="162"/>
    </row>
    <row r="1829" spans="1:4" x14ac:dyDescent="0.25">
      <c r="A1829" s="162"/>
      <c r="B1829" s="162"/>
      <c r="C1829" s="162"/>
      <c r="D1829" s="162"/>
    </row>
    <row r="1830" spans="1:4" x14ac:dyDescent="0.25">
      <c r="A1830" s="162"/>
      <c r="B1830" s="162"/>
      <c r="C1830" s="162"/>
      <c r="D1830" s="162"/>
    </row>
    <row r="1831" spans="1:4" x14ac:dyDescent="0.25">
      <c r="A1831" s="162"/>
      <c r="B1831" s="162"/>
      <c r="C1831" s="162"/>
      <c r="D1831" s="162"/>
    </row>
    <row r="1832" spans="1:4" x14ac:dyDescent="0.25">
      <c r="A1832" s="162"/>
      <c r="B1832" s="162"/>
      <c r="C1832" s="162"/>
      <c r="D1832" s="162"/>
    </row>
    <row r="1833" spans="1:4" x14ac:dyDescent="0.25">
      <c r="A1833" s="162"/>
      <c r="B1833" s="162"/>
      <c r="C1833" s="162"/>
      <c r="D1833" s="162"/>
    </row>
    <row r="1834" spans="1:4" x14ac:dyDescent="0.25">
      <c r="A1834" s="162"/>
      <c r="B1834" s="162"/>
      <c r="C1834" s="162"/>
      <c r="D1834" s="162"/>
    </row>
    <row r="1835" spans="1:4" x14ac:dyDescent="0.25">
      <c r="A1835" s="162"/>
      <c r="B1835" s="162"/>
      <c r="C1835" s="162"/>
      <c r="D1835" s="162"/>
    </row>
    <row r="1836" spans="1:4" x14ac:dyDescent="0.25">
      <c r="A1836" s="162"/>
      <c r="B1836" s="162"/>
      <c r="C1836" s="162"/>
      <c r="D1836" s="162"/>
    </row>
    <row r="1837" spans="1:4" x14ac:dyDescent="0.25">
      <c r="A1837" s="162"/>
      <c r="B1837" s="162"/>
      <c r="C1837" s="162"/>
      <c r="D1837" s="162"/>
    </row>
    <row r="1838" spans="1:4" x14ac:dyDescent="0.25">
      <c r="A1838" s="162"/>
      <c r="B1838" s="162"/>
      <c r="C1838" s="162"/>
      <c r="D1838" s="162"/>
    </row>
    <row r="1839" spans="1:4" x14ac:dyDescent="0.25">
      <c r="A1839" s="162"/>
      <c r="B1839" s="162"/>
      <c r="C1839" s="162"/>
      <c r="D1839" s="162"/>
    </row>
    <row r="1840" spans="1:4" x14ac:dyDescent="0.25">
      <c r="A1840" s="162"/>
      <c r="B1840" s="162"/>
      <c r="C1840" s="162"/>
      <c r="D1840" s="162"/>
    </row>
    <row r="1841" spans="1:4" x14ac:dyDescent="0.25">
      <c r="A1841" s="162"/>
      <c r="B1841" s="162"/>
      <c r="C1841" s="162"/>
      <c r="D1841" s="162"/>
    </row>
    <row r="1842" spans="1:4" x14ac:dyDescent="0.25">
      <c r="A1842" s="162"/>
      <c r="B1842" s="162"/>
      <c r="C1842" s="162"/>
      <c r="D1842" s="162"/>
    </row>
    <row r="1843" spans="1:4" x14ac:dyDescent="0.25">
      <c r="A1843" s="162"/>
      <c r="B1843" s="162"/>
      <c r="C1843" s="162"/>
      <c r="D1843" s="162"/>
    </row>
    <row r="1844" spans="1:4" x14ac:dyDescent="0.25">
      <c r="A1844" s="162"/>
      <c r="B1844" s="162"/>
      <c r="C1844" s="162"/>
      <c r="D1844" s="162"/>
    </row>
    <row r="1845" spans="1:4" x14ac:dyDescent="0.25">
      <c r="A1845" s="162"/>
      <c r="B1845" s="162"/>
      <c r="C1845" s="162"/>
      <c r="D1845" s="162"/>
    </row>
    <row r="1846" spans="1:4" x14ac:dyDescent="0.25">
      <c r="A1846" s="162"/>
      <c r="B1846" s="162"/>
      <c r="C1846" s="162"/>
      <c r="D1846" s="162"/>
    </row>
    <row r="1847" spans="1:4" x14ac:dyDescent="0.25">
      <c r="A1847" s="162"/>
      <c r="B1847" s="162"/>
      <c r="C1847" s="162"/>
      <c r="D1847" s="162"/>
    </row>
    <row r="1848" spans="1:4" x14ac:dyDescent="0.25">
      <c r="A1848" s="162"/>
      <c r="B1848" s="162"/>
      <c r="C1848" s="162"/>
      <c r="D1848" s="162"/>
    </row>
    <row r="1849" spans="1:4" x14ac:dyDescent="0.25">
      <c r="A1849" s="162"/>
      <c r="B1849" s="162"/>
      <c r="C1849" s="162"/>
      <c r="D1849" s="162"/>
    </row>
    <row r="1850" spans="1:4" x14ac:dyDescent="0.25">
      <c r="A1850" s="162"/>
      <c r="B1850" s="162"/>
      <c r="C1850" s="162"/>
      <c r="D1850" s="162"/>
    </row>
    <row r="1851" spans="1:4" x14ac:dyDescent="0.25">
      <c r="A1851" s="162"/>
      <c r="B1851" s="162"/>
      <c r="C1851" s="162"/>
      <c r="D1851" s="162"/>
    </row>
    <row r="1852" spans="1:4" x14ac:dyDescent="0.25">
      <c r="A1852" s="162"/>
      <c r="B1852" s="162"/>
      <c r="C1852" s="162"/>
      <c r="D1852" s="162"/>
    </row>
    <row r="1853" spans="1:4" x14ac:dyDescent="0.25">
      <c r="A1853" s="162"/>
      <c r="B1853" s="162"/>
      <c r="C1853" s="162"/>
      <c r="D1853" s="162"/>
    </row>
    <row r="1854" spans="1:4" x14ac:dyDescent="0.25">
      <c r="A1854" s="162"/>
      <c r="B1854" s="162"/>
      <c r="C1854" s="162"/>
      <c r="D1854" s="162"/>
    </row>
    <row r="1855" spans="1:4" x14ac:dyDescent="0.25">
      <c r="A1855" s="162"/>
      <c r="B1855" s="162"/>
      <c r="C1855" s="162"/>
      <c r="D1855" s="162"/>
    </row>
    <row r="1856" spans="1:4" x14ac:dyDescent="0.25">
      <c r="A1856" s="162"/>
      <c r="B1856" s="162"/>
      <c r="C1856" s="162"/>
      <c r="D1856" s="162"/>
    </row>
    <row r="1857" spans="1:4" x14ac:dyDescent="0.25">
      <c r="A1857" s="162"/>
      <c r="B1857" s="162"/>
      <c r="C1857" s="162"/>
      <c r="D1857" s="162"/>
    </row>
    <row r="1858" spans="1:4" x14ac:dyDescent="0.25">
      <c r="A1858" s="162"/>
      <c r="B1858" s="162"/>
      <c r="C1858" s="162"/>
      <c r="D1858" s="162"/>
    </row>
    <row r="1859" spans="1:4" x14ac:dyDescent="0.25">
      <c r="A1859" s="162"/>
      <c r="B1859" s="162"/>
      <c r="C1859" s="162"/>
      <c r="D1859" s="162"/>
    </row>
    <row r="1860" spans="1:4" x14ac:dyDescent="0.25">
      <c r="A1860" s="162"/>
      <c r="B1860" s="162"/>
      <c r="C1860" s="162"/>
      <c r="D1860" s="162"/>
    </row>
    <row r="1861" spans="1:4" x14ac:dyDescent="0.25">
      <c r="A1861" s="162"/>
      <c r="B1861" s="162"/>
      <c r="C1861" s="162"/>
      <c r="D1861" s="162"/>
    </row>
    <row r="1862" spans="1:4" x14ac:dyDescent="0.25">
      <c r="A1862" s="162"/>
      <c r="B1862" s="162"/>
      <c r="C1862" s="162"/>
      <c r="D1862" s="162"/>
    </row>
    <row r="1863" spans="1:4" x14ac:dyDescent="0.25">
      <c r="A1863" s="162"/>
      <c r="B1863" s="162"/>
      <c r="C1863" s="162"/>
      <c r="D1863" s="162"/>
    </row>
    <row r="1864" spans="1:4" x14ac:dyDescent="0.25">
      <c r="A1864" s="162"/>
      <c r="B1864" s="162"/>
      <c r="C1864" s="162"/>
      <c r="D1864" s="162"/>
    </row>
    <row r="1865" spans="1:4" x14ac:dyDescent="0.25">
      <c r="A1865" s="162"/>
      <c r="B1865" s="162"/>
      <c r="C1865" s="162"/>
      <c r="D1865" s="162"/>
    </row>
    <row r="1866" spans="1:4" x14ac:dyDescent="0.25">
      <c r="A1866" s="162"/>
      <c r="B1866" s="162"/>
      <c r="C1866" s="162"/>
      <c r="D1866" s="162"/>
    </row>
    <row r="1867" spans="1:4" x14ac:dyDescent="0.25">
      <c r="A1867" s="162"/>
      <c r="B1867" s="162"/>
      <c r="C1867" s="162"/>
      <c r="D1867" s="162"/>
    </row>
    <row r="1868" spans="1:4" x14ac:dyDescent="0.25">
      <c r="A1868" s="162"/>
      <c r="B1868" s="162"/>
      <c r="C1868" s="162"/>
      <c r="D1868" s="162"/>
    </row>
    <row r="1869" spans="1:4" x14ac:dyDescent="0.25">
      <c r="A1869" s="162"/>
      <c r="B1869" s="162"/>
      <c r="C1869" s="162"/>
      <c r="D1869" s="162"/>
    </row>
    <row r="1870" spans="1:4" x14ac:dyDescent="0.25">
      <c r="A1870" s="162"/>
      <c r="B1870" s="162"/>
      <c r="C1870" s="162"/>
      <c r="D1870" s="162"/>
    </row>
    <row r="1871" spans="1:4" x14ac:dyDescent="0.25">
      <c r="A1871" s="162"/>
      <c r="B1871" s="162"/>
      <c r="C1871" s="162"/>
      <c r="D1871" s="162"/>
    </row>
    <row r="1872" spans="1:4" x14ac:dyDescent="0.25">
      <c r="A1872" s="162"/>
      <c r="B1872" s="162"/>
      <c r="C1872" s="162"/>
      <c r="D1872" s="162"/>
    </row>
    <row r="1873" spans="1:4" x14ac:dyDescent="0.25">
      <c r="A1873" s="162"/>
      <c r="B1873" s="162"/>
      <c r="C1873" s="162"/>
      <c r="D1873" s="162"/>
    </row>
    <row r="1874" spans="1:4" x14ac:dyDescent="0.25">
      <c r="A1874" s="162"/>
      <c r="B1874" s="162"/>
      <c r="C1874" s="162"/>
      <c r="D1874" s="162"/>
    </row>
    <row r="1875" spans="1:4" x14ac:dyDescent="0.25">
      <c r="A1875" s="162"/>
      <c r="B1875" s="162"/>
      <c r="C1875" s="162"/>
      <c r="D1875" s="162"/>
    </row>
    <row r="1876" spans="1:4" x14ac:dyDescent="0.25">
      <c r="A1876" s="162"/>
      <c r="B1876" s="162"/>
      <c r="C1876" s="162"/>
      <c r="D1876" s="162"/>
    </row>
    <row r="1877" spans="1:4" x14ac:dyDescent="0.25">
      <c r="A1877" s="162"/>
      <c r="B1877" s="162"/>
      <c r="C1877" s="162"/>
      <c r="D1877" s="162"/>
    </row>
    <row r="1878" spans="1:4" x14ac:dyDescent="0.25">
      <c r="A1878" s="162"/>
      <c r="B1878" s="162"/>
      <c r="C1878" s="162"/>
      <c r="D1878" s="162"/>
    </row>
    <row r="1879" spans="1:4" x14ac:dyDescent="0.25">
      <c r="A1879" s="162"/>
      <c r="B1879" s="162"/>
      <c r="C1879" s="162"/>
      <c r="D1879" s="162"/>
    </row>
    <row r="1880" spans="1:4" x14ac:dyDescent="0.25">
      <c r="A1880" s="162"/>
      <c r="B1880" s="162"/>
      <c r="C1880" s="162"/>
      <c r="D1880" s="162"/>
    </row>
    <row r="1881" spans="1:4" x14ac:dyDescent="0.25">
      <c r="A1881" s="162"/>
      <c r="B1881" s="162"/>
      <c r="C1881" s="162"/>
      <c r="D1881" s="162"/>
    </row>
    <row r="1882" spans="1:4" x14ac:dyDescent="0.25">
      <c r="A1882" s="162"/>
      <c r="B1882" s="162"/>
      <c r="C1882" s="162"/>
      <c r="D1882" s="162"/>
    </row>
    <row r="1883" spans="1:4" x14ac:dyDescent="0.25">
      <c r="A1883" s="162"/>
      <c r="B1883" s="162"/>
      <c r="C1883" s="162"/>
      <c r="D1883" s="162"/>
    </row>
    <row r="1884" spans="1:4" x14ac:dyDescent="0.25">
      <c r="A1884" s="162"/>
      <c r="B1884" s="162"/>
      <c r="C1884" s="162"/>
      <c r="D1884" s="162"/>
    </row>
    <row r="1885" spans="1:4" x14ac:dyDescent="0.25">
      <c r="A1885" s="162"/>
      <c r="B1885" s="162"/>
      <c r="C1885" s="162"/>
      <c r="D1885" s="162"/>
    </row>
    <row r="1886" spans="1:4" x14ac:dyDescent="0.25">
      <c r="A1886" s="162"/>
      <c r="B1886" s="162"/>
      <c r="C1886" s="162"/>
      <c r="D1886" s="162"/>
    </row>
    <row r="1887" spans="1:4" x14ac:dyDescent="0.25">
      <c r="A1887" s="162"/>
      <c r="B1887" s="162"/>
      <c r="C1887" s="162"/>
      <c r="D1887" s="162"/>
    </row>
    <row r="1888" spans="1:4" x14ac:dyDescent="0.25">
      <c r="A1888" s="162"/>
      <c r="B1888" s="162"/>
      <c r="C1888" s="162"/>
      <c r="D1888" s="162"/>
    </row>
    <row r="1889" spans="1:4" x14ac:dyDescent="0.25">
      <c r="A1889" s="162"/>
      <c r="B1889" s="162"/>
      <c r="C1889" s="162"/>
      <c r="D1889" s="162"/>
    </row>
    <row r="1890" spans="1:4" x14ac:dyDescent="0.25">
      <c r="A1890" s="162"/>
      <c r="B1890" s="162"/>
      <c r="C1890" s="162"/>
      <c r="D1890" s="162"/>
    </row>
    <row r="1891" spans="1:4" x14ac:dyDescent="0.25">
      <c r="A1891" s="162"/>
      <c r="B1891" s="162"/>
      <c r="C1891" s="162"/>
      <c r="D1891" s="162"/>
    </row>
    <row r="1892" spans="1:4" x14ac:dyDescent="0.25">
      <c r="A1892" s="162"/>
      <c r="B1892" s="162"/>
      <c r="C1892" s="162"/>
      <c r="D1892" s="162"/>
    </row>
    <row r="1893" spans="1:4" x14ac:dyDescent="0.25">
      <c r="A1893" s="162"/>
      <c r="B1893" s="162"/>
      <c r="C1893" s="162"/>
      <c r="D1893" s="162"/>
    </row>
    <row r="1894" spans="1:4" x14ac:dyDescent="0.25">
      <c r="A1894" s="162"/>
      <c r="B1894" s="162"/>
      <c r="C1894" s="162"/>
      <c r="D1894" s="162"/>
    </row>
    <row r="1895" spans="1:4" x14ac:dyDescent="0.25">
      <c r="A1895" s="162"/>
      <c r="B1895" s="162"/>
      <c r="C1895" s="162"/>
      <c r="D1895" s="162"/>
    </row>
    <row r="1896" spans="1:4" x14ac:dyDescent="0.25">
      <c r="A1896" s="162"/>
      <c r="B1896" s="162"/>
      <c r="C1896" s="162"/>
      <c r="D1896" s="162"/>
    </row>
    <row r="1897" spans="1:4" x14ac:dyDescent="0.25">
      <c r="A1897" s="162"/>
      <c r="B1897" s="162"/>
      <c r="C1897" s="162"/>
      <c r="D1897" s="162"/>
    </row>
    <row r="1898" spans="1:4" x14ac:dyDescent="0.25">
      <c r="A1898" s="162"/>
      <c r="B1898" s="162"/>
      <c r="C1898" s="162"/>
      <c r="D1898" s="162"/>
    </row>
    <row r="1899" spans="1:4" x14ac:dyDescent="0.25">
      <c r="A1899" s="162"/>
      <c r="B1899" s="162"/>
      <c r="C1899" s="162"/>
      <c r="D1899" s="162"/>
    </row>
    <row r="1900" spans="1:4" x14ac:dyDescent="0.25">
      <c r="A1900" s="162"/>
      <c r="B1900" s="162"/>
      <c r="C1900" s="162"/>
      <c r="D1900" s="162"/>
    </row>
    <row r="1901" spans="1:4" x14ac:dyDescent="0.25">
      <c r="A1901" s="162"/>
      <c r="B1901" s="162"/>
      <c r="C1901" s="162"/>
      <c r="D1901" s="162"/>
    </row>
    <row r="1902" spans="1:4" x14ac:dyDescent="0.25">
      <c r="A1902" s="162"/>
      <c r="B1902" s="162"/>
      <c r="C1902" s="162"/>
      <c r="D1902" s="162"/>
    </row>
    <row r="1903" spans="1:4" x14ac:dyDescent="0.25">
      <c r="A1903" s="162"/>
      <c r="B1903" s="162"/>
      <c r="C1903" s="162"/>
      <c r="D1903" s="162"/>
    </row>
    <row r="1904" spans="1:4" x14ac:dyDescent="0.25">
      <c r="A1904" s="162"/>
      <c r="B1904" s="162"/>
      <c r="C1904" s="162"/>
      <c r="D1904" s="162"/>
    </row>
    <row r="1905" spans="1:4" x14ac:dyDescent="0.25">
      <c r="A1905" s="162"/>
      <c r="B1905" s="162"/>
      <c r="C1905" s="162"/>
      <c r="D1905" s="162"/>
    </row>
    <row r="1906" spans="1:4" x14ac:dyDescent="0.25">
      <c r="A1906" s="162"/>
      <c r="B1906" s="162"/>
      <c r="C1906" s="162"/>
      <c r="D1906" s="162"/>
    </row>
    <row r="1907" spans="1:4" x14ac:dyDescent="0.25">
      <c r="A1907" s="162"/>
      <c r="B1907" s="162"/>
      <c r="C1907" s="162"/>
      <c r="D1907" s="162"/>
    </row>
    <row r="1908" spans="1:4" x14ac:dyDescent="0.25">
      <c r="A1908" s="162"/>
      <c r="B1908" s="162"/>
      <c r="C1908" s="162"/>
      <c r="D1908" s="162"/>
    </row>
    <row r="1909" spans="1:4" x14ac:dyDescent="0.25">
      <c r="A1909" s="162"/>
      <c r="B1909" s="162"/>
      <c r="C1909" s="162"/>
      <c r="D1909" s="162"/>
    </row>
    <row r="1910" spans="1:4" x14ac:dyDescent="0.25">
      <c r="A1910" s="162"/>
      <c r="B1910" s="162"/>
      <c r="C1910" s="162"/>
      <c r="D1910" s="162"/>
    </row>
    <row r="1911" spans="1:4" x14ac:dyDescent="0.25">
      <c r="A1911" s="162"/>
      <c r="B1911" s="162"/>
      <c r="C1911" s="162"/>
      <c r="D1911" s="162"/>
    </row>
    <row r="1912" spans="1:4" x14ac:dyDescent="0.25">
      <c r="A1912" s="162"/>
      <c r="B1912" s="162"/>
      <c r="C1912" s="162"/>
      <c r="D1912" s="162"/>
    </row>
    <row r="1913" spans="1:4" x14ac:dyDescent="0.25">
      <c r="A1913" s="162"/>
      <c r="B1913" s="162"/>
      <c r="C1913" s="162"/>
      <c r="D1913" s="162"/>
    </row>
    <row r="1914" spans="1:4" x14ac:dyDescent="0.25">
      <c r="A1914" s="162"/>
      <c r="B1914" s="162"/>
      <c r="C1914" s="162"/>
      <c r="D1914" s="162"/>
    </row>
    <row r="1915" spans="1:4" x14ac:dyDescent="0.25">
      <c r="A1915" s="162"/>
      <c r="B1915" s="162"/>
      <c r="C1915" s="162"/>
      <c r="D1915" s="162"/>
    </row>
    <row r="1916" spans="1:4" x14ac:dyDescent="0.25">
      <c r="A1916" s="162"/>
      <c r="B1916" s="162"/>
      <c r="C1916" s="162"/>
      <c r="D1916" s="162"/>
    </row>
    <row r="1917" spans="1:4" x14ac:dyDescent="0.25">
      <c r="A1917" s="162"/>
      <c r="B1917" s="162"/>
      <c r="C1917" s="162"/>
      <c r="D1917" s="162"/>
    </row>
    <row r="1918" spans="1:4" x14ac:dyDescent="0.25">
      <c r="A1918" s="162"/>
      <c r="B1918" s="162"/>
      <c r="C1918" s="162"/>
      <c r="D1918" s="162"/>
    </row>
    <row r="1919" spans="1:4" x14ac:dyDescent="0.25">
      <c r="A1919" s="162"/>
      <c r="B1919" s="162"/>
      <c r="C1919" s="162"/>
      <c r="D1919" s="162"/>
    </row>
    <row r="1920" spans="1:4" x14ac:dyDescent="0.25">
      <c r="A1920" s="162"/>
      <c r="B1920" s="162"/>
      <c r="C1920" s="162"/>
      <c r="D1920" s="162"/>
    </row>
    <row r="1921" spans="1:4" x14ac:dyDescent="0.25">
      <c r="A1921" s="162"/>
      <c r="B1921" s="162"/>
      <c r="C1921" s="162"/>
      <c r="D1921" s="162"/>
    </row>
    <row r="1922" spans="1:4" x14ac:dyDescent="0.25">
      <c r="A1922" s="162"/>
      <c r="B1922" s="162"/>
      <c r="C1922" s="162"/>
      <c r="D1922" s="162"/>
    </row>
    <row r="1923" spans="1:4" x14ac:dyDescent="0.25">
      <c r="A1923" s="162"/>
      <c r="B1923" s="162"/>
      <c r="C1923" s="162"/>
      <c r="D1923" s="162"/>
    </row>
    <row r="1924" spans="1:4" x14ac:dyDescent="0.25">
      <c r="A1924" s="162"/>
      <c r="B1924" s="162"/>
      <c r="C1924" s="162"/>
      <c r="D1924" s="162"/>
    </row>
    <row r="1925" spans="1:4" x14ac:dyDescent="0.25">
      <c r="A1925" s="162"/>
      <c r="B1925" s="162"/>
      <c r="C1925" s="162"/>
      <c r="D1925" s="162"/>
    </row>
    <row r="1926" spans="1:4" x14ac:dyDescent="0.25">
      <c r="A1926" s="162"/>
      <c r="B1926" s="162"/>
      <c r="C1926" s="162"/>
      <c r="D1926" s="162"/>
    </row>
    <row r="1927" spans="1:4" x14ac:dyDescent="0.25">
      <c r="A1927" s="162"/>
      <c r="B1927" s="162"/>
      <c r="C1927" s="162"/>
      <c r="D1927" s="162"/>
    </row>
    <row r="1928" spans="1:4" x14ac:dyDescent="0.25">
      <c r="A1928" s="162"/>
      <c r="B1928" s="162"/>
      <c r="C1928" s="162"/>
      <c r="D1928" s="162"/>
    </row>
    <row r="1929" spans="1:4" x14ac:dyDescent="0.25">
      <c r="A1929" s="162"/>
      <c r="B1929" s="162"/>
      <c r="C1929" s="162"/>
      <c r="D1929" s="162"/>
    </row>
    <row r="1930" spans="1:4" x14ac:dyDescent="0.25">
      <c r="A1930" s="162"/>
      <c r="B1930" s="162"/>
      <c r="C1930" s="162"/>
      <c r="D1930" s="162"/>
    </row>
    <row r="1931" spans="1:4" x14ac:dyDescent="0.25">
      <c r="A1931" s="162"/>
      <c r="B1931" s="162"/>
      <c r="C1931" s="162"/>
      <c r="D1931" s="162"/>
    </row>
    <row r="1932" spans="1:4" x14ac:dyDescent="0.25">
      <c r="A1932" s="162"/>
      <c r="B1932" s="162"/>
      <c r="C1932" s="162"/>
      <c r="D1932" s="162"/>
    </row>
    <row r="1933" spans="1:4" x14ac:dyDescent="0.25">
      <c r="A1933" s="162"/>
      <c r="B1933" s="162"/>
      <c r="C1933" s="162"/>
      <c r="D1933" s="162"/>
    </row>
    <row r="1934" spans="1:4" x14ac:dyDescent="0.25">
      <c r="A1934" s="162"/>
      <c r="B1934" s="162"/>
      <c r="C1934" s="162"/>
      <c r="D1934" s="162"/>
    </row>
    <row r="1935" spans="1:4" x14ac:dyDescent="0.25">
      <c r="A1935" s="162"/>
      <c r="B1935" s="162"/>
      <c r="C1935" s="162"/>
      <c r="D1935" s="162"/>
    </row>
    <row r="1936" spans="1:4" x14ac:dyDescent="0.25">
      <c r="A1936" s="162"/>
      <c r="B1936" s="162"/>
      <c r="C1936" s="162"/>
      <c r="D1936" s="162"/>
    </row>
    <row r="1937" spans="1:4" x14ac:dyDescent="0.25">
      <c r="A1937" s="162"/>
      <c r="B1937" s="162"/>
      <c r="C1937" s="162"/>
      <c r="D1937" s="162"/>
    </row>
    <row r="1938" spans="1:4" x14ac:dyDescent="0.25">
      <c r="A1938" s="162"/>
      <c r="B1938" s="162"/>
      <c r="C1938" s="162"/>
      <c r="D1938" s="162"/>
    </row>
    <row r="1939" spans="1:4" x14ac:dyDescent="0.25">
      <c r="A1939" s="162"/>
      <c r="B1939" s="162"/>
      <c r="C1939" s="162"/>
      <c r="D1939" s="162"/>
    </row>
    <row r="1940" spans="1:4" x14ac:dyDescent="0.25">
      <c r="A1940" s="162"/>
      <c r="B1940" s="162"/>
      <c r="C1940" s="162"/>
      <c r="D1940" s="162"/>
    </row>
    <row r="1941" spans="1:4" x14ac:dyDescent="0.25">
      <c r="A1941" s="162"/>
      <c r="B1941" s="162"/>
      <c r="C1941" s="162"/>
      <c r="D1941" s="162"/>
    </row>
    <row r="1942" spans="1:4" x14ac:dyDescent="0.25">
      <c r="A1942" s="162"/>
      <c r="B1942" s="162"/>
      <c r="C1942" s="162"/>
      <c r="D1942" s="162"/>
    </row>
    <row r="1943" spans="1:4" x14ac:dyDescent="0.25">
      <c r="A1943" s="162"/>
      <c r="B1943" s="162"/>
      <c r="C1943" s="162"/>
      <c r="D1943" s="162"/>
    </row>
    <row r="1944" spans="1:4" x14ac:dyDescent="0.25">
      <c r="A1944" s="162"/>
      <c r="B1944" s="162"/>
      <c r="C1944" s="162"/>
      <c r="D1944" s="162"/>
    </row>
    <row r="1945" spans="1:4" x14ac:dyDescent="0.25">
      <c r="A1945" s="162"/>
      <c r="B1945" s="162"/>
      <c r="C1945" s="162"/>
      <c r="D1945" s="162"/>
    </row>
    <row r="1946" spans="1:4" x14ac:dyDescent="0.25">
      <c r="A1946" s="162"/>
      <c r="B1946" s="162"/>
      <c r="C1946" s="162"/>
      <c r="D1946" s="162"/>
    </row>
    <row r="1947" spans="1:4" x14ac:dyDescent="0.25">
      <c r="A1947" s="162"/>
      <c r="B1947" s="162"/>
      <c r="C1947" s="162"/>
      <c r="D1947" s="162"/>
    </row>
    <row r="1948" spans="1:4" x14ac:dyDescent="0.25">
      <c r="A1948" s="162"/>
      <c r="B1948" s="162"/>
      <c r="C1948" s="162"/>
      <c r="D1948" s="162"/>
    </row>
    <row r="1949" spans="1:4" x14ac:dyDescent="0.25">
      <c r="A1949" s="162"/>
      <c r="B1949" s="162"/>
      <c r="C1949" s="162"/>
      <c r="D1949" s="162"/>
    </row>
    <row r="1950" spans="1:4" x14ac:dyDescent="0.25">
      <c r="A1950" s="162"/>
      <c r="B1950" s="162"/>
      <c r="C1950" s="162"/>
      <c r="D1950" s="162"/>
    </row>
    <row r="1951" spans="1:4" x14ac:dyDescent="0.25">
      <c r="A1951" s="162"/>
      <c r="B1951" s="162"/>
      <c r="C1951" s="162"/>
      <c r="D1951" s="162"/>
    </row>
    <row r="1952" spans="1:4" x14ac:dyDescent="0.25">
      <c r="A1952" s="162"/>
      <c r="B1952" s="162"/>
      <c r="C1952" s="162"/>
      <c r="D1952" s="162"/>
    </row>
    <row r="1953" spans="1:4" x14ac:dyDescent="0.25">
      <c r="A1953" s="162"/>
      <c r="B1953" s="162"/>
      <c r="C1953" s="162"/>
      <c r="D1953" s="162"/>
    </row>
    <row r="1954" spans="1:4" x14ac:dyDescent="0.25">
      <c r="A1954" s="162"/>
      <c r="B1954" s="162"/>
      <c r="C1954" s="162"/>
      <c r="D1954" s="162"/>
    </row>
    <row r="1955" spans="1:4" x14ac:dyDescent="0.25">
      <c r="A1955" s="162"/>
      <c r="B1955" s="162"/>
      <c r="C1955" s="162"/>
      <c r="D1955" s="162"/>
    </row>
    <row r="1956" spans="1:4" x14ac:dyDescent="0.25">
      <c r="A1956" s="162"/>
      <c r="B1956" s="162"/>
      <c r="C1956" s="162"/>
      <c r="D1956" s="162"/>
    </row>
    <row r="1957" spans="1:4" x14ac:dyDescent="0.25">
      <c r="A1957" s="162"/>
      <c r="B1957" s="162"/>
      <c r="C1957" s="162"/>
      <c r="D1957" s="162"/>
    </row>
    <row r="1958" spans="1:4" x14ac:dyDescent="0.25">
      <c r="A1958" s="162"/>
      <c r="B1958" s="162"/>
      <c r="C1958" s="162"/>
      <c r="D1958" s="162"/>
    </row>
    <row r="1959" spans="1:4" x14ac:dyDescent="0.25">
      <c r="A1959" s="162"/>
      <c r="B1959" s="162"/>
      <c r="C1959" s="162"/>
      <c r="D1959" s="162"/>
    </row>
    <row r="1960" spans="1:4" x14ac:dyDescent="0.25">
      <c r="A1960" s="162"/>
      <c r="B1960" s="162"/>
      <c r="C1960" s="162"/>
      <c r="D1960" s="162"/>
    </row>
    <row r="1961" spans="1:4" x14ac:dyDescent="0.25">
      <c r="A1961" s="162"/>
      <c r="B1961" s="162"/>
      <c r="C1961" s="162"/>
      <c r="D1961" s="162"/>
    </row>
    <row r="1962" spans="1:4" x14ac:dyDescent="0.25">
      <c r="A1962" s="162"/>
      <c r="B1962" s="162"/>
      <c r="C1962" s="162"/>
      <c r="D1962" s="162"/>
    </row>
    <row r="1963" spans="1:4" x14ac:dyDescent="0.25">
      <c r="A1963" s="162"/>
      <c r="B1963" s="162"/>
      <c r="C1963" s="162"/>
      <c r="D1963" s="162"/>
    </row>
    <row r="1964" spans="1:4" x14ac:dyDescent="0.25">
      <c r="A1964" s="162"/>
      <c r="B1964" s="162"/>
      <c r="C1964" s="162"/>
      <c r="D1964" s="162"/>
    </row>
    <row r="1965" spans="1:4" x14ac:dyDescent="0.25">
      <c r="A1965" s="162"/>
      <c r="B1965" s="162"/>
      <c r="C1965" s="162"/>
      <c r="D1965" s="162"/>
    </row>
    <row r="1966" spans="1:4" x14ac:dyDescent="0.25">
      <c r="A1966" s="162"/>
      <c r="B1966" s="162"/>
      <c r="C1966" s="162"/>
      <c r="D1966" s="162"/>
    </row>
    <row r="1967" spans="1:4" x14ac:dyDescent="0.25">
      <c r="A1967" s="162"/>
      <c r="B1967" s="162"/>
      <c r="C1967" s="162"/>
      <c r="D1967" s="162"/>
    </row>
    <row r="1968" spans="1:4" x14ac:dyDescent="0.25">
      <c r="A1968" s="162"/>
      <c r="B1968" s="162"/>
      <c r="C1968" s="162"/>
      <c r="D1968" s="162"/>
    </row>
    <row r="1969" spans="1:4" x14ac:dyDescent="0.25">
      <c r="A1969" s="162"/>
      <c r="B1969" s="162"/>
      <c r="C1969" s="162"/>
      <c r="D1969" s="162"/>
    </row>
    <row r="1970" spans="1:4" x14ac:dyDescent="0.25">
      <c r="A1970" s="162"/>
      <c r="B1970" s="162"/>
      <c r="C1970" s="162"/>
      <c r="D1970" s="162"/>
    </row>
    <row r="1971" spans="1:4" x14ac:dyDescent="0.25">
      <c r="A1971" s="162"/>
      <c r="B1971" s="162"/>
      <c r="C1971" s="162"/>
      <c r="D1971" s="162"/>
    </row>
    <row r="1972" spans="1:4" x14ac:dyDescent="0.25">
      <c r="A1972" s="162"/>
      <c r="B1972" s="162"/>
      <c r="C1972" s="162"/>
      <c r="D1972" s="162"/>
    </row>
    <row r="1973" spans="1:4" x14ac:dyDescent="0.25">
      <c r="A1973" s="162"/>
      <c r="B1973" s="162"/>
      <c r="C1973" s="162"/>
      <c r="D1973" s="162"/>
    </row>
    <row r="1974" spans="1:4" x14ac:dyDescent="0.25">
      <c r="A1974" s="162"/>
      <c r="B1974" s="162"/>
      <c r="C1974" s="162"/>
      <c r="D1974" s="162"/>
    </row>
    <row r="1975" spans="1:4" x14ac:dyDescent="0.25">
      <c r="A1975" s="162"/>
      <c r="B1975" s="162"/>
      <c r="C1975" s="162"/>
      <c r="D1975" s="162"/>
    </row>
    <row r="1976" spans="1:4" x14ac:dyDescent="0.25">
      <c r="A1976" s="162"/>
      <c r="B1976" s="162"/>
      <c r="C1976" s="162"/>
      <c r="D1976" s="162"/>
    </row>
    <row r="1977" spans="1:4" x14ac:dyDescent="0.25">
      <c r="A1977" s="162"/>
      <c r="B1977" s="162"/>
      <c r="C1977" s="162"/>
      <c r="D1977" s="162"/>
    </row>
    <row r="1978" spans="1:4" x14ac:dyDescent="0.25">
      <c r="A1978" s="162"/>
      <c r="B1978" s="162"/>
      <c r="C1978" s="162"/>
      <c r="D1978" s="162"/>
    </row>
    <row r="1979" spans="1:4" x14ac:dyDescent="0.25">
      <c r="A1979" s="162"/>
      <c r="B1979" s="162"/>
      <c r="C1979" s="162"/>
      <c r="D1979" s="162"/>
    </row>
    <row r="1980" spans="1:4" x14ac:dyDescent="0.25">
      <c r="A1980" s="162"/>
      <c r="B1980" s="162"/>
      <c r="C1980" s="162"/>
      <c r="D1980" s="162"/>
    </row>
    <row r="1981" spans="1:4" x14ac:dyDescent="0.25">
      <c r="A1981" s="162"/>
      <c r="B1981" s="162"/>
      <c r="C1981" s="162"/>
      <c r="D1981" s="162"/>
    </row>
    <row r="1982" spans="1:4" x14ac:dyDescent="0.25">
      <c r="A1982" s="162"/>
      <c r="B1982" s="162"/>
      <c r="C1982" s="162"/>
      <c r="D1982" s="162"/>
    </row>
    <row r="1983" spans="1:4" x14ac:dyDescent="0.25">
      <c r="A1983" s="162"/>
      <c r="B1983" s="162"/>
      <c r="C1983" s="162"/>
      <c r="D1983" s="162"/>
    </row>
    <row r="1984" spans="1:4" x14ac:dyDescent="0.25">
      <c r="A1984" s="162"/>
      <c r="B1984" s="162"/>
      <c r="C1984" s="162"/>
      <c r="D1984" s="162"/>
    </row>
    <row r="1985" spans="1:4" x14ac:dyDescent="0.25">
      <c r="A1985" s="162"/>
      <c r="B1985" s="162"/>
      <c r="C1985" s="162"/>
      <c r="D1985" s="162"/>
    </row>
    <row r="1986" spans="1:4" x14ac:dyDescent="0.25">
      <c r="A1986" s="162"/>
      <c r="B1986" s="162"/>
      <c r="C1986" s="162"/>
      <c r="D1986" s="162"/>
    </row>
    <row r="1987" spans="1:4" x14ac:dyDescent="0.25">
      <c r="A1987" s="162"/>
      <c r="B1987" s="162"/>
      <c r="C1987" s="162"/>
      <c r="D1987" s="162"/>
    </row>
    <row r="1988" spans="1:4" x14ac:dyDescent="0.25">
      <c r="A1988" s="162"/>
      <c r="B1988" s="162"/>
      <c r="C1988" s="162"/>
      <c r="D1988" s="162"/>
    </row>
    <row r="1989" spans="1:4" x14ac:dyDescent="0.25">
      <c r="A1989" s="162"/>
      <c r="B1989" s="162"/>
      <c r="C1989" s="162"/>
      <c r="D1989" s="162"/>
    </row>
    <row r="1990" spans="1:4" x14ac:dyDescent="0.25">
      <c r="A1990" s="162"/>
      <c r="B1990" s="162"/>
      <c r="C1990" s="162"/>
      <c r="D1990" s="162"/>
    </row>
    <row r="1991" spans="1:4" x14ac:dyDescent="0.25">
      <c r="A1991" s="162"/>
      <c r="B1991" s="162"/>
      <c r="C1991" s="162"/>
      <c r="D1991" s="162"/>
    </row>
    <row r="1992" spans="1:4" x14ac:dyDescent="0.25">
      <c r="A1992" s="162"/>
      <c r="B1992" s="162"/>
      <c r="C1992" s="162"/>
      <c r="D1992" s="162"/>
    </row>
    <row r="1993" spans="1:4" x14ac:dyDescent="0.25">
      <c r="A1993" s="162"/>
      <c r="B1993" s="162"/>
      <c r="C1993" s="162"/>
      <c r="D1993" s="162"/>
    </row>
    <row r="1994" spans="1:4" x14ac:dyDescent="0.25">
      <c r="A1994" s="162"/>
      <c r="B1994" s="162"/>
      <c r="C1994" s="162"/>
      <c r="D1994" s="162"/>
    </row>
    <row r="1995" spans="1:4" x14ac:dyDescent="0.25">
      <c r="A1995" s="162"/>
      <c r="B1995" s="162"/>
      <c r="C1995" s="162"/>
      <c r="D1995" s="162"/>
    </row>
    <row r="1996" spans="1:4" x14ac:dyDescent="0.25">
      <c r="A1996" s="162"/>
      <c r="B1996" s="162"/>
      <c r="C1996" s="162"/>
      <c r="D1996" s="162"/>
    </row>
    <row r="1997" spans="1:4" x14ac:dyDescent="0.25">
      <c r="A1997" s="162"/>
      <c r="B1997" s="162"/>
      <c r="C1997" s="162"/>
      <c r="D1997" s="162"/>
    </row>
    <row r="1998" spans="1:4" x14ac:dyDescent="0.25">
      <c r="A1998" s="162"/>
      <c r="B1998" s="162"/>
      <c r="C1998" s="162"/>
      <c r="D1998" s="162"/>
    </row>
    <row r="1999" spans="1:4" x14ac:dyDescent="0.25">
      <c r="A1999" s="162"/>
      <c r="B1999" s="162"/>
      <c r="C1999" s="162"/>
      <c r="D1999" s="162"/>
    </row>
    <row r="2000" spans="1:4" x14ac:dyDescent="0.25">
      <c r="A2000" s="162"/>
      <c r="B2000" s="162"/>
      <c r="C2000" s="162"/>
      <c r="D2000" s="162"/>
    </row>
    <row r="2001" spans="1:4" x14ac:dyDescent="0.25">
      <c r="A2001" s="162"/>
      <c r="B2001" s="162"/>
      <c r="C2001" s="162"/>
      <c r="D2001" s="162"/>
    </row>
    <row r="2002" spans="1:4" x14ac:dyDescent="0.25">
      <c r="A2002" s="162"/>
      <c r="B2002" s="162"/>
      <c r="C2002" s="162"/>
      <c r="D2002" s="162"/>
    </row>
    <row r="2003" spans="1:4" x14ac:dyDescent="0.25">
      <c r="A2003" s="162"/>
      <c r="B2003" s="162"/>
      <c r="C2003" s="162"/>
      <c r="D2003" s="162"/>
    </row>
    <row r="2004" spans="1:4" x14ac:dyDescent="0.25">
      <c r="A2004" s="162"/>
      <c r="B2004" s="162"/>
      <c r="C2004" s="162"/>
      <c r="D2004" s="162"/>
    </row>
    <row r="2005" spans="1:4" x14ac:dyDescent="0.25">
      <c r="A2005" s="162"/>
      <c r="B2005" s="162"/>
      <c r="C2005" s="162"/>
      <c r="D2005" s="162"/>
    </row>
    <row r="2006" spans="1:4" x14ac:dyDescent="0.25">
      <c r="A2006" s="162"/>
      <c r="B2006" s="162"/>
      <c r="C2006" s="162"/>
      <c r="D2006" s="162"/>
    </row>
    <row r="2007" spans="1:4" x14ac:dyDescent="0.25">
      <c r="A2007" s="162"/>
      <c r="B2007" s="162"/>
      <c r="C2007" s="162"/>
      <c r="D2007" s="162"/>
    </row>
    <row r="2008" spans="1:4" x14ac:dyDescent="0.25">
      <c r="A2008" s="162"/>
      <c r="B2008" s="162"/>
      <c r="C2008" s="162"/>
      <c r="D2008" s="162"/>
    </row>
    <row r="2009" spans="1:4" x14ac:dyDescent="0.25">
      <c r="A2009" s="162"/>
      <c r="B2009" s="162"/>
      <c r="C2009" s="162"/>
      <c r="D2009" s="162"/>
    </row>
    <row r="2010" spans="1:4" x14ac:dyDescent="0.25">
      <c r="A2010" s="162"/>
      <c r="B2010" s="162"/>
      <c r="C2010" s="162"/>
      <c r="D2010" s="162"/>
    </row>
    <row r="2011" spans="1:4" x14ac:dyDescent="0.25">
      <c r="A2011" s="162"/>
      <c r="B2011" s="162"/>
      <c r="C2011" s="162"/>
      <c r="D2011" s="162"/>
    </row>
    <row r="2012" spans="1:4" x14ac:dyDescent="0.25">
      <c r="A2012" s="162"/>
      <c r="B2012" s="162"/>
      <c r="C2012" s="162"/>
      <c r="D2012" s="162"/>
    </row>
    <row r="2013" spans="1:4" x14ac:dyDescent="0.25">
      <c r="A2013" s="162"/>
      <c r="B2013" s="162"/>
      <c r="C2013" s="162"/>
      <c r="D2013" s="162"/>
    </row>
    <row r="2014" spans="1:4" x14ac:dyDescent="0.25">
      <c r="A2014" s="162"/>
      <c r="B2014" s="162"/>
      <c r="C2014" s="162"/>
      <c r="D2014" s="162"/>
    </row>
    <row r="2015" spans="1:4" x14ac:dyDescent="0.25">
      <c r="A2015" s="162"/>
      <c r="B2015" s="162"/>
      <c r="C2015" s="162"/>
      <c r="D2015" s="162"/>
    </row>
    <row r="2016" spans="1:4" x14ac:dyDescent="0.25">
      <c r="A2016" s="162"/>
      <c r="B2016" s="162"/>
      <c r="C2016" s="162"/>
      <c r="D2016" s="162"/>
    </row>
    <row r="2017" spans="1:4" x14ac:dyDescent="0.25">
      <c r="A2017" s="162"/>
      <c r="B2017" s="162"/>
      <c r="C2017" s="162"/>
      <c r="D2017" s="162"/>
    </row>
    <row r="2018" spans="1:4" x14ac:dyDescent="0.25">
      <c r="A2018" s="162"/>
      <c r="B2018" s="162"/>
      <c r="C2018" s="162"/>
      <c r="D2018" s="162"/>
    </row>
    <row r="2019" spans="1:4" x14ac:dyDescent="0.25">
      <c r="A2019" s="162"/>
      <c r="B2019" s="162"/>
      <c r="C2019" s="162"/>
      <c r="D2019" s="162"/>
    </row>
    <row r="2020" spans="1:4" x14ac:dyDescent="0.25">
      <c r="A2020" s="162"/>
      <c r="B2020" s="162"/>
      <c r="C2020" s="162"/>
      <c r="D2020" s="162"/>
    </row>
    <row r="2021" spans="1:4" x14ac:dyDescent="0.25">
      <c r="A2021" s="162"/>
      <c r="B2021" s="162"/>
      <c r="C2021" s="162"/>
      <c r="D2021" s="162"/>
    </row>
    <row r="2022" spans="1:4" x14ac:dyDescent="0.25">
      <c r="A2022" s="162"/>
      <c r="B2022" s="162"/>
      <c r="C2022" s="162"/>
      <c r="D2022" s="162"/>
    </row>
    <row r="2023" spans="1:4" x14ac:dyDescent="0.25">
      <c r="A2023" s="162"/>
      <c r="B2023" s="162"/>
      <c r="C2023" s="162"/>
      <c r="D2023" s="162"/>
    </row>
    <row r="2024" spans="1:4" x14ac:dyDescent="0.25">
      <c r="A2024" s="162"/>
      <c r="B2024" s="162"/>
      <c r="C2024" s="162"/>
      <c r="D2024" s="162"/>
    </row>
    <row r="2025" spans="1:4" x14ac:dyDescent="0.25">
      <c r="A2025" s="162"/>
      <c r="B2025" s="162"/>
      <c r="C2025" s="162"/>
      <c r="D2025" s="162"/>
    </row>
    <row r="2026" spans="1:4" x14ac:dyDescent="0.25">
      <c r="A2026" s="162"/>
      <c r="B2026" s="162"/>
      <c r="C2026" s="162"/>
      <c r="D2026" s="162"/>
    </row>
    <row r="2027" spans="1:4" x14ac:dyDescent="0.25">
      <c r="A2027" s="162"/>
      <c r="B2027" s="162"/>
      <c r="C2027" s="162"/>
      <c r="D2027" s="162"/>
    </row>
    <row r="2028" spans="1:4" x14ac:dyDescent="0.25">
      <c r="A2028" s="162"/>
      <c r="B2028" s="162"/>
      <c r="C2028" s="162"/>
      <c r="D2028" s="162"/>
    </row>
    <row r="2029" spans="1:4" x14ac:dyDescent="0.25">
      <c r="A2029" s="162"/>
      <c r="B2029" s="162"/>
      <c r="C2029" s="162"/>
      <c r="D2029" s="162"/>
    </row>
    <row r="2030" spans="1:4" x14ac:dyDescent="0.25">
      <c r="A2030" s="162"/>
      <c r="B2030" s="162"/>
      <c r="C2030" s="162"/>
      <c r="D2030" s="162"/>
    </row>
    <row r="2031" spans="1:4" x14ac:dyDescent="0.25">
      <c r="A2031" s="162"/>
      <c r="B2031" s="162"/>
      <c r="C2031" s="162"/>
      <c r="D2031" s="162"/>
    </row>
    <row r="2032" spans="1:4" x14ac:dyDescent="0.25">
      <c r="A2032" s="162"/>
      <c r="B2032" s="162"/>
      <c r="C2032" s="162"/>
      <c r="D2032" s="162"/>
    </row>
    <row r="2033" spans="1:4" x14ac:dyDescent="0.25">
      <c r="A2033" s="162"/>
      <c r="B2033" s="162"/>
      <c r="C2033" s="162"/>
      <c r="D2033" s="162"/>
    </row>
    <row r="2034" spans="1:4" x14ac:dyDescent="0.25">
      <c r="A2034" s="162"/>
      <c r="B2034" s="162"/>
      <c r="C2034" s="162"/>
      <c r="D2034" s="162"/>
    </row>
    <row r="2035" spans="1:4" x14ac:dyDescent="0.25">
      <c r="A2035" s="162"/>
      <c r="B2035" s="162"/>
      <c r="C2035" s="162"/>
      <c r="D2035" s="162"/>
    </row>
    <row r="2036" spans="1:4" x14ac:dyDescent="0.25">
      <c r="A2036" s="162"/>
      <c r="B2036" s="162"/>
      <c r="C2036" s="162"/>
      <c r="D2036" s="162"/>
    </row>
    <row r="2037" spans="1:4" x14ac:dyDescent="0.25">
      <c r="A2037" s="162"/>
      <c r="B2037" s="162"/>
      <c r="C2037" s="162"/>
      <c r="D2037" s="162"/>
    </row>
    <row r="2038" spans="1:4" x14ac:dyDescent="0.25">
      <c r="A2038" s="162"/>
      <c r="B2038" s="162"/>
      <c r="C2038" s="162"/>
      <c r="D2038" s="162"/>
    </row>
    <row r="2039" spans="1:4" x14ac:dyDescent="0.25">
      <c r="A2039" s="162"/>
      <c r="B2039" s="162"/>
      <c r="C2039" s="162"/>
      <c r="D2039" s="162"/>
    </row>
    <row r="2040" spans="1:4" x14ac:dyDescent="0.25">
      <c r="A2040" s="162"/>
      <c r="B2040" s="162"/>
      <c r="C2040" s="162"/>
      <c r="D2040" s="162"/>
    </row>
    <row r="2041" spans="1:4" x14ac:dyDescent="0.25">
      <c r="A2041" s="162"/>
      <c r="B2041" s="162"/>
      <c r="C2041" s="162"/>
      <c r="D2041" s="162"/>
    </row>
    <row r="2042" spans="1:4" x14ac:dyDescent="0.25">
      <c r="A2042" s="162"/>
      <c r="B2042" s="162"/>
      <c r="C2042" s="162"/>
      <c r="D2042" s="162"/>
    </row>
    <row r="2043" spans="1:4" x14ac:dyDescent="0.25">
      <c r="A2043" s="162"/>
      <c r="B2043" s="162"/>
      <c r="C2043" s="162"/>
      <c r="D2043" s="162"/>
    </row>
    <row r="2044" spans="1:4" x14ac:dyDescent="0.25">
      <c r="A2044" s="162"/>
      <c r="B2044" s="162"/>
      <c r="C2044" s="162"/>
      <c r="D2044" s="162"/>
    </row>
    <row r="2045" spans="1:4" x14ac:dyDescent="0.25">
      <c r="A2045" s="162"/>
      <c r="B2045" s="162"/>
      <c r="C2045" s="162"/>
      <c r="D2045" s="162"/>
    </row>
    <row r="2046" spans="1:4" x14ac:dyDescent="0.25">
      <c r="A2046" s="162"/>
      <c r="B2046" s="162"/>
      <c r="C2046" s="162"/>
      <c r="D2046" s="162"/>
    </row>
    <row r="2047" spans="1:4" x14ac:dyDescent="0.25">
      <c r="A2047" s="162"/>
      <c r="B2047" s="162"/>
      <c r="C2047" s="162"/>
      <c r="D2047" s="162"/>
    </row>
    <row r="2048" spans="1:4" x14ac:dyDescent="0.25">
      <c r="A2048" s="162"/>
      <c r="B2048" s="162"/>
      <c r="C2048" s="162"/>
      <c r="D2048" s="162"/>
    </row>
    <row r="2049" spans="1:4" x14ac:dyDescent="0.25">
      <c r="A2049" s="162"/>
      <c r="B2049" s="162"/>
      <c r="C2049" s="162"/>
      <c r="D2049" s="162"/>
    </row>
    <row r="2050" spans="1:4" x14ac:dyDescent="0.25">
      <c r="A2050" s="162"/>
      <c r="B2050" s="162"/>
      <c r="C2050" s="162"/>
      <c r="D2050" s="162"/>
    </row>
    <row r="2051" spans="1:4" x14ac:dyDescent="0.25">
      <c r="A2051" s="162"/>
      <c r="B2051" s="162"/>
      <c r="C2051" s="162"/>
      <c r="D2051" s="162"/>
    </row>
    <row r="2052" spans="1:4" x14ac:dyDescent="0.25">
      <c r="A2052" s="162"/>
      <c r="B2052" s="162"/>
      <c r="C2052" s="162"/>
      <c r="D2052" s="162"/>
    </row>
    <row r="2053" spans="1:4" x14ac:dyDescent="0.25">
      <c r="A2053" s="162"/>
      <c r="B2053" s="162"/>
      <c r="C2053" s="162"/>
      <c r="D2053" s="162"/>
    </row>
    <row r="2054" spans="1:4" x14ac:dyDescent="0.25">
      <c r="A2054" s="162"/>
      <c r="B2054" s="162"/>
      <c r="C2054" s="162"/>
      <c r="D2054" s="162"/>
    </row>
    <row r="2055" spans="1:4" x14ac:dyDescent="0.25">
      <c r="A2055" s="162"/>
      <c r="B2055" s="162"/>
      <c r="C2055" s="162"/>
      <c r="D2055" s="162"/>
    </row>
    <row r="2056" spans="1:4" x14ac:dyDescent="0.25">
      <c r="A2056" s="162"/>
      <c r="B2056" s="162"/>
      <c r="C2056" s="162"/>
      <c r="D2056" s="162"/>
    </row>
    <row r="2057" spans="1:4" x14ac:dyDescent="0.25">
      <c r="A2057" s="162"/>
      <c r="B2057" s="162"/>
      <c r="C2057" s="162"/>
      <c r="D2057" s="162"/>
    </row>
    <row r="2058" spans="1:4" x14ac:dyDescent="0.25">
      <c r="A2058" s="162"/>
      <c r="B2058" s="162"/>
      <c r="C2058" s="162"/>
      <c r="D2058" s="162"/>
    </row>
    <row r="2059" spans="1:4" x14ac:dyDescent="0.25">
      <c r="A2059" s="162"/>
      <c r="B2059" s="162"/>
      <c r="C2059" s="162"/>
      <c r="D2059" s="162"/>
    </row>
    <row r="2060" spans="1:4" x14ac:dyDescent="0.25">
      <c r="A2060" s="162"/>
      <c r="B2060" s="162"/>
      <c r="C2060" s="162"/>
      <c r="D2060" s="162"/>
    </row>
    <row r="2061" spans="1:4" x14ac:dyDescent="0.25">
      <c r="A2061" s="162"/>
      <c r="B2061" s="162"/>
      <c r="C2061" s="162"/>
      <c r="D2061" s="162"/>
    </row>
    <row r="2062" spans="1:4" x14ac:dyDescent="0.25">
      <c r="A2062" s="162"/>
      <c r="B2062" s="162"/>
      <c r="C2062" s="162"/>
      <c r="D2062" s="162"/>
    </row>
    <row r="2063" spans="1:4" x14ac:dyDescent="0.25">
      <c r="A2063" s="162"/>
      <c r="B2063" s="162"/>
      <c r="C2063" s="162"/>
      <c r="D2063" s="162"/>
    </row>
    <row r="2064" spans="1:4" x14ac:dyDescent="0.25">
      <c r="A2064" s="162"/>
      <c r="B2064" s="162"/>
      <c r="C2064" s="162"/>
      <c r="D2064" s="162"/>
    </row>
    <row r="2065" spans="1:4" x14ac:dyDescent="0.25">
      <c r="A2065" s="162"/>
      <c r="B2065" s="162"/>
      <c r="C2065" s="162"/>
      <c r="D2065" s="162"/>
    </row>
    <row r="2066" spans="1:4" x14ac:dyDescent="0.25">
      <c r="A2066" s="162"/>
      <c r="B2066" s="162"/>
      <c r="C2066" s="162"/>
      <c r="D2066" s="162"/>
    </row>
    <row r="2067" spans="1:4" x14ac:dyDescent="0.25">
      <c r="A2067" s="162"/>
      <c r="B2067" s="162"/>
      <c r="C2067" s="162"/>
      <c r="D2067" s="162"/>
    </row>
    <row r="2068" spans="1:4" x14ac:dyDescent="0.25">
      <c r="A2068" s="162"/>
      <c r="B2068" s="162"/>
      <c r="C2068" s="162"/>
      <c r="D2068" s="162"/>
    </row>
    <row r="2069" spans="1:4" x14ac:dyDescent="0.25">
      <c r="A2069" s="162"/>
      <c r="B2069" s="162"/>
      <c r="C2069" s="162"/>
      <c r="D2069" s="162"/>
    </row>
    <row r="2070" spans="1:4" x14ac:dyDescent="0.25">
      <c r="A2070" s="162"/>
      <c r="B2070" s="162"/>
      <c r="C2070" s="162"/>
      <c r="D2070" s="162"/>
    </row>
    <row r="2071" spans="1:4" x14ac:dyDescent="0.25">
      <c r="A2071" s="162"/>
      <c r="B2071" s="162"/>
      <c r="C2071" s="162"/>
      <c r="D2071" s="162"/>
    </row>
    <row r="2072" spans="1:4" x14ac:dyDescent="0.25">
      <c r="A2072" s="162"/>
      <c r="B2072" s="162"/>
      <c r="C2072" s="162"/>
      <c r="D2072" s="162"/>
    </row>
    <row r="2073" spans="1:4" x14ac:dyDescent="0.25">
      <c r="A2073" s="162"/>
      <c r="B2073" s="162"/>
      <c r="C2073" s="162"/>
      <c r="D2073" s="162"/>
    </row>
    <row r="2074" spans="1:4" x14ac:dyDescent="0.25">
      <c r="A2074" s="162"/>
      <c r="B2074" s="162"/>
      <c r="C2074" s="162"/>
      <c r="D2074" s="162"/>
    </row>
    <row r="2075" spans="1:4" x14ac:dyDescent="0.25">
      <c r="A2075" s="162"/>
      <c r="B2075" s="162"/>
      <c r="C2075" s="162"/>
      <c r="D2075" s="162"/>
    </row>
    <row r="2076" spans="1:4" x14ac:dyDescent="0.25">
      <c r="A2076" s="162"/>
      <c r="B2076" s="162"/>
      <c r="C2076" s="162"/>
      <c r="D2076" s="162"/>
    </row>
    <row r="2077" spans="1:4" x14ac:dyDescent="0.25">
      <c r="A2077" s="162"/>
      <c r="B2077" s="162"/>
      <c r="C2077" s="162"/>
      <c r="D2077" s="162"/>
    </row>
    <row r="2078" spans="1:4" x14ac:dyDescent="0.25">
      <c r="A2078" s="162"/>
      <c r="B2078" s="162"/>
      <c r="C2078" s="162"/>
      <c r="D2078" s="162"/>
    </row>
    <row r="2079" spans="1:4" x14ac:dyDescent="0.25">
      <c r="A2079" s="162"/>
      <c r="B2079" s="162"/>
      <c r="C2079" s="162"/>
      <c r="D2079" s="162"/>
    </row>
    <row r="2080" spans="1:4" x14ac:dyDescent="0.25">
      <c r="A2080" s="162"/>
      <c r="B2080" s="162"/>
      <c r="C2080" s="162"/>
      <c r="D2080" s="162"/>
    </row>
    <row r="2081" spans="1:4" x14ac:dyDescent="0.25">
      <c r="A2081" s="162"/>
      <c r="B2081" s="162"/>
      <c r="C2081" s="162"/>
      <c r="D2081" s="162"/>
    </row>
    <row r="2082" spans="1:4" x14ac:dyDescent="0.25">
      <c r="A2082" s="162"/>
      <c r="B2082" s="162"/>
      <c r="C2082" s="162"/>
      <c r="D2082" s="162"/>
    </row>
    <row r="2083" spans="1:4" x14ac:dyDescent="0.25">
      <c r="A2083" s="162"/>
      <c r="B2083" s="162"/>
      <c r="C2083" s="162"/>
      <c r="D2083" s="162"/>
    </row>
    <row r="2084" spans="1:4" x14ac:dyDescent="0.25">
      <c r="A2084" s="162"/>
      <c r="B2084" s="162"/>
      <c r="C2084" s="162"/>
      <c r="D2084" s="162"/>
    </row>
    <row r="2085" spans="1:4" x14ac:dyDescent="0.25">
      <c r="A2085" s="162"/>
      <c r="B2085" s="162"/>
      <c r="C2085" s="162"/>
      <c r="D2085" s="162"/>
    </row>
    <row r="2086" spans="1:4" x14ac:dyDescent="0.25">
      <c r="A2086" s="162"/>
      <c r="B2086" s="162"/>
      <c r="C2086" s="162"/>
      <c r="D2086" s="162"/>
    </row>
    <row r="2087" spans="1:4" x14ac:dyDescent="0.25">
      <c r="A2087" s="162"/>
      <c r="B2087" s="162"/>
      <c r="C2087" s="162"/>
      <c r="D2087" s="162"/>
    </row>
    <row r="2088" spans="1:4" x14ac:dyDescent="0.25">
      <c r="A2088" s="162"/>
      <c r="B2088" s="162"/>
      <c r="C2088" s="162"/>
      <c r="D2088" s="162"/>
    </row>
    <row r="2089" spans="1:4" x14ac:dyDescent="0.25">
      <c r="A2089" s="162"/>
      <c r="B2089" s="162"/>
      <c r="C2089" s="162"/>
      <c r="D2089" s="162"/>
    </row>
    <row r="2090" spans="1:4" x14ac:dyDescent="0.25">
      <c r="A2090" s="162"/>
      <c r="B2090" s="162"/>
      <c r="C2090" s="162"/>
      <c r="D2090" s="162"/>
    </row>
    <row r="2091" spans="1:4" x14ac:dyDescent="0.25">
      <c r="A2091" s="162"/>
      <c r="B2091" s="162"/>
      <c r="C2091" s="162"/>
      <c r="D2091" s="162"/>
    </row>
    <row r="2092" spans="1:4" x14ac:dyDescent="0.25">
      <c r="A2092" s="162"/>
      <c r="B2092" s="162"/>
      <c r="C2092" s="162"/>
      <c r="D2092" s="162"/>
    </row>
    <row r="2093" spans="1:4" x14ac:dyDescent="0.25">
      <c r="A2093" s="162"/>
      <c r="B2093" s="162"/>
      <c r="C2093" s="162"/>
      <c r="D2093" s="162"/>
    </row>
    <row r="2094" spans="1:4" x14ac:dyDescent="0.25">
      <c r="A2094" s="162"/>
      <c r="B2094" s="162"/>
      <c r="C2094" s="162"/>
      <c r="D2094" s="162"/>
    </row>
    <row r="2095" spans="1:4" x14ac:dyDescent="0.25">
      <c r="A2095" s="162"/>
      <c r="B2095" s="162"/>
      <c r="C2095" s="162"/>
      <c r="D2095" s="162"/>
    </row>
    <row r="2096" spans="1:4" x14ac:dyDescent="0.25">
      <c r="A2096" s="162"/>
      <c r="B2096" s="162"/>
      <c r="C2096" s="162"/>
      <c r="D2096" s="162"/>
    </row>
    <row r="2097" spans="1:4" x14ac:dyDescent="0.25">
      <c r="A2097" s="162"/>
      <c r="B2097" s="162"/>
      <c r="C2097" s="162"/>
      <c r="D2097" s="162"/>
    </row>
    <row r="2098" spans="1:4" x14ac:dyDescent="0.25">
      <c r="A2098" s="162"/>
      <c r="B2098" s="162"/>
      <c r="C2098" s="162"/>
      <c r="D2098" s="162"/>
    </row>
    <row r="2099" spans="1:4" x14ac:dyDescent="0.25">
      <c r="A2099" s="162"/>
      <c r="B2099" s="162"/>
      <c r="C2099" s="162"/>
      <c r="D2099" s="162"/>
    </row>
    <row r="2100" spans="1:4" x14ac:dyDescent="0.25">
      <c r="A2100" s="162"/>
      <c r="B2100" s="162"/>
      <c r="C2100" s="162"/>
      <c r="D2100" s="162"/>
    </row>
    <row r="2101" spans="1:4" x14ac:dyDescent="0.25">
      <c r="A2101" s="162"/>
      <c r="B2101" s="162"/>
      <c r="C2101" s="162"/>
      <c r="D2101" s="162"/>
    </row>
    <row r="2102" spans="1:4" x14ac:dyDescent="0.25">
      <c r="A2102" s="162"/>
      <c r="B2102" s="162"/>
      <c r="C2102" s="162"/>
      <c r="D2102" s="162"/>
    </row>
    <row r="2103" spans="1:4" x14ac:dyDescent="0.25">
      <c r="A2103" s="162"/>
      <c r="B2103" s="162"/>
      <c r="C2103" s="162"/>
      <c r="D2103" s="162"/>
    </row>
    <row r="2104" spans="1:4" x14ac:dyDescent="0.25">
      <c r="A2104" s="162"/>
      <c r="B2104" s="162"/>
      <c r="C2104" s="162"/>
      <c r="D2104" s="162"/>
    </row>
    <row r="2105" spans="1:4" x14ac:dyDescent="0.25">
      <c r="A2105" s="162"/>
      <c r="B2105" s="162"/>
      <c r="C2105" s="162"/>
      <c r="D2105" s="162"/>
    </row>
    <row r="2106" spans="1:4" x14ac:dyDescent="0.25">
      <c r="A2106" s="162"/>
      <c r="B2106" s="162"/>
      <c r="C2106" s="162"/>
      <c r="D2106" s="162"/>
    </row>
    <row r="2107" spans="1:4" x14ac:dyDescent="0.25">
      <c r="A2107" s="162"/>
      <c r="B2107" s="162"/>
      <c r="C2107" s="162"/>
      <c r="D2107" s="162"/>
    </row>
    <row r="2108" spans="1:4" x14ac:dyDescent="0.25">
      <c r="A2108" s="162"/>
      <c r="B2108" s="162"/>
      <c r="C2108" s="162"/>
      <c r="D2108" s="162"/>
    </row>
    <row r="2109" spans="1:4" x14ac:dyDescent="0.25">
      <c r="A2109" s="162"/>
      <c r="B2109" s="162"/>
      <c r="C2109" s="162"/>
      <c r="D2109" s="162"/>
    </row>
    <row r="2110" spans="1:4" x14ac:dyDescent="0.25">
      <c r="A2110" s="162"/>
      <c r="B2110" s="162"/>
      <c r="C2110" s="162"/>
      <c r="D2110" s="162"/>
    </row>
    <row r="2111" spans="1:4" x14ac:dyDescent="0.25">
      <c r="A2111" s="162"/>
      <c r="B2111" s="162"/>
      <c r="C2111" s="162"/>
      <c r="D2111" s="162"/>
    </row>
    <row r="2112" spans="1:4" x14ac:dyDescent="0.25">
      <c r="A2112" s="162"/>
      <c r="B2112" s="162"/>
      <c r="C2112" s="162"/>
      <c r="D2112" s="162"/>
    </row>
    <row r="2113" spans="1:4" x14ac:dyDescent="0.25">
      <c r="A2113" s="162"/>
      <c r="B2113" s="162"/>
      <c r="C2113" s="162"/>
      <c r="D2113" s="162"/>
    </row>
    <row r="2114" spans="1:4" x14ac:dyDescent="0.25">
      <c r="A2114" s="162"/>
      <c r="B2114" s="162"/>
      <c r="C2114" s="162"/>
      <c r="D2114" s="162"/>
    </row>
    <row r="2115" spans="1:4" x14ac:dyDescent="0.25">
      <c r="A2115" s="162"/>
      <c r="B2115" s="162"/>
      <c r="C2115" s="162"/>
      <c r="D2115" s="162"/>
    </row>
    <row r="2116" spans="1:4" x14ac:dyDescent="0.25">
      <c r="A2116" s="162"/>
      <c r="B2116" s="162"/>
      <c r="C2116" s="162"/>
      <c r="D2116" s="162"/>
    </row>
    <row r="2117" spans="1:4" x14ac:dyDescent="0.25">
      <c r="A2117" s="162"/>
      <c r="B2117" s="162"/>
      <c r="C2117" s="162"/>
      <c r="D2117" s="162"/>
    </row>
    <row r="2118" spans="1:4" x14ac:dyDescent="0.25">
      <c r="A2118" s="162"/>
      <c r="B2118" s="162"/>
      <c r="C2118" s="162"/>
      <c r="D2118" s="162"/>
    </row>
    <row r="2119" spans="1:4" x14ac:dyDescent="0.25">
      <c r="A2119" s="162"/>
      <c r="B2119" s="162"/>
      <c r="C2119" s="162"/>
      <c r="D2119" s="162"/>
    </row>
    <row r="2120" spans="1:4" x14ac:dyDescent="0.25">
      <c r="A2120" s="162"/>
      <c r="B2120" s="162"/>
      <c r="C2120" s="162"/>
      <c r="D2120" s="162"/>
    </row>
    <row r="2121" spans="1:4" x14ac:dyDescent="0.25">
      <c r="A2121" s="162"/>
      <c r="B2121" s="162"/>
      <c r="C2121" s="162"/>
      <c r="D2121" s="162"/>
    </row>
    <row r="2122" spans="1:4" x14ac:dyDescent="0.25">
      <c r="A2122" s="162"/>
      <c r="B2122" s="162"/>
      <c r="C2122" s="162"/>
      <c r="D2122" s="162"/>
    </row>
    <row r="2123" spans="1:4" x14ac:dyDescent="0.25">
      <c r="A2123" s="162"/>
      <c r="B2123" s="162"/>
      <c r="C2123" s="162"/>
      <c r="D2123" s="162"/>
    </row>
    <row r="2124" spans="1:4" x14ac:dyDescent="0.25">
      <c r="A2124" s="162"/>
      <c r="B2124" s="162"/>
      <c r="C2124" s="162"/>
      <c r="D2124" s="162"/>
    </row>
    <row r="2125" spans="1:4" x14ac:dyDescent="0.25">
      <c r="A2125" s="162"/>
      <c r="B2125" s="162"/>
      <c r="C2125" s="162"/>
      <c r="D2125" s="162"/>
    </row>
    <row r="2126" spans="1:4" x14ac:dyDescent="0.25">
      <c r="A2126" s="162"/>
      <c r="B2126" s="162"/>
      <c r="C2126" s="162"/>
      <c r="D2126" s="162"/>
    </row>
    <row r="2127" spans="1:4" x14ac:dyDescent="0.25">
      <c r="A2127" s="162"/>
      <c r="B2127" s="162"/>
      <c r="C2127" s="162"/>
      <c r="D2127" s="162"/>
    </row>
    <row r="2128" spans="1:4" x14ac:dyDescent="0.25">
      <c r="A2128" s="162"/>
      <c r="B2128" s="162"/>
      <c r="C2128" s="162"/>
      <c r="D2128" s="162"/>
    </row>
    <row r="2129" spans="1:4" x14ac:dyDescent="0.25">
      <c r="A2129" s="162"/>
      <c r="B2129" s="162"/>
      <c r="C2129" s="162"/>
      <c r="D2129" s="162"/>
    </row>
    <row r="2130" spans="1:4" x14ac:dyDescent="0.25">
      <c r="A2130" s="162"/>
      <c r="B2130" s="162"/>
      <c r="C2130" s="162"/>
      <c r="D2130" s="162"/>
    </row>
    <row r="2131" spans="1:4" x14ac:dyDescent="0.25">
      <c r="A2131" s="162"/>
      <c r="B2131" s="162"/>
      <c r="C2131" s="162"/>
      <c r="D2131" s="162"/>
    </row>
    <row r="2132" spans="1:4" x14ac:dyDescent="0.25">
      <c r="A2132" s="162"/>
      <c r="B2132" s="162"/>
      <c r="C2132" s="162"/>
      <c r="D2132" s="162"/>
    </row>
    <row r="2133" spans="1:4" x14ac:dyDescent="0.25">
      <c r="A2133" s="162"/>
      <c r="B2133" s="162"/>
      <c r="C2133" s="162"/>
      <c r="D2133" s="162"/>
    </row>
    <row r="2134" spans="1:4" x14ac:dyDescent="0.25">
      <c r="A2134" s="162"/>
      <c r="B2134" s="162"/>
      <c r="C2134" s="162"/>
      <c r="D2134" s="162"/>
    </row>
    <row r="2135" spans="1:4" x14ac:dyDescent="0.25">
      <c r="A2135" s="162"/>
      <c r="B2135" s="162"/>
      <c r="C2135" s="162"/>
      <c r="D2135" s="162"/>
    </row>
    <row r="2136" spans="1:4" x14ac:dyDescent="0.25">
      <c r="A2136" s="162"/>
      <c r="B2136" s="162"/>
      <c r="C2136" s="162"/>
      <c r="D2136" s="162"/>
    </row>
    <row r="2137" spans="1:4" x14ac:dyDescent="0.25">
      <c r="A2137" s="162"/>
      <c r="B2137" s="162"/>
      <c r="C2137" s="162"/>
      <c r="D2137" s="162"/>
    </row>
    <row r="2138" spans="1:4" x14ac:dyDescent="0.25">
      <c r="A2138" s="162"/>
      <c r="B2138" s="162"/>
      <c r="C2138" s="162"/>
      <c r="D2138" s="162"/>
    </row>
    <row r="2139" spans="1:4" x14ac:dyDescent="0.25">
      <c r="A2139" s="162"/>
      <c r="B2139" s="162"/>
      <c r="C2139" s="162"/>
      <c r="D2139" s="162"/>
    </row>
    <row r="2140" spans="1:4" x14ac:dyDescent="0.25">
      <c r="A2140" s="162"/>
      <c r="B2140" s="162"/>
      <c r="C2140" s="162"/>
      <c r="D2140" s="162"/>
    </row>
    <row r="2141" spans="1:4" x14ac:dyDescent="0.25">
      <c r="A2141" s="162"/>
      <c r="B2141" s="162"/>
      <c r="C2141" s="162"/>
      <c r="D2141" s="162"/>
    </row>
    <row r="2142" spans="1:4" x14ac:dyDescent="0.25">
      <c r="A2142" s="162"/>
      <c r="B2142" s="162"/>
      <c r="C2142" s="162"/>
      <c r="D2142" s="162"/>
    </row>
    <row r="2143" spans="1:4" x14ac:dyDescent="0.25">
      <c r="A2143" s="162"/>
      <c r="B2143" s="162"/>
      <c r="C2143" s="162"/>
      <c r="D2143" s="162"/>
    </row>
    <row r="2144" spans="1:4" x14ac:dyDescent="0.25">
      <c r="A2144" s="162"/>
      <c r="B2144" s="162"/>
      <c r="C2144" s="162"/>
      <c r="D2144" s="162"/>
    </row>
    <row r="2145" spans="1:4" x14ac:dyDescent="0.25">
      <c r="A2145" s="162"/>
      <c r="B2145" s="162"/>
      <c r="C2145" s="162"/>
      <c r="D2145" s="162"/>
    </row>
    <row r="2146" spans="1:4" x14ac:dyDescent="0.25">
      <c r="A2146" s="162"/>
      <c r="B2146" s="162"/>
      <c r="C2146" s="162"/>
      <c r="D2146" s="162"/>
    </row>
    <row r="2147" spans="1:4" x14ac:dyDescent="0.25">
      <c r="A2147" s="162"/>
      <c r="B2147" s="162"/>
      <c r="C2147" s="162"/>
      <c r="D2147" s="162"/>
    </row>
    <row r="2148" spans="1:4" x14ac:dyDescent="0.25">
      <c r="A2148" s="162"/>
      <c r="B2148" s="162"/>
      <c r="C2148" s="162"/>
      <c r="D2148" s="162"/>
    </row>
    <row r="2149" spans="1:4" x14ac:dyDescent="0.25">
      <c r="A2149" s="162"/>
      <c r="B2149" s="162"/>
      <c r="C2149" s="162"/>
      <c r="D2149" s="162"/>
    </row>
    <row r="2150" spans="1:4" x14ac:dyDescent="0.25">
      <c r="A2150" s="162"/>
      <c r="B2150" s="162"/>
      <c r="C2150" s="162"/>
      <c r="D2150" s="162"/>
    </row>
    <row r="2151" spans="1:4" x14ac:dyDescent="0.25">
      <c r="A2151" s="162"/>
      <c r="B2151" s="162"/>
      <c r="C2151" s="162"/>
      <c r="D2151" s="162"/>
    </row>
    <row r="2152" spans="1:4" x14ac:dyDescent="0.25">
      <c r="A2152" s="162"/>
      <c r="B2152" s="162"/>
      <c r="C2152" s="162"/>
      <c r="D2152" s="162"/>
    </row>
    <row r="2153" spans="1:4" x14ac:dyDescent="0.25">
      <c r="A2153" s="162"/>
      <c r="B2153" s="162"/>
      <c r="C2153" s="162"/>
      <c r="D2153" s="162"/>
    </row>
    <row r="2154" spans="1:4" x14ac:dyDescent="0.25">
      <c r="A2154" s="162"/>
      <c r="B2154" s="162"/>
      <c r="C2154" s="162"/>
      <c r="D2154" s="162"/>
    </row>
    <row r="2155" spans="1:4" x14ac:dyDescent="0.25">
      <c r="A2155" s="162"/>
      <c r="B2155" s="162"/>
      <c r="C2155" s="162"/>
      <c r="D2155" s="162"/>
    </row>
    <row r="2156" spans="1:4" x14ac:dyDescent="0.25">
      <c r="A2156" s="162"/>
      <c r="B2156" s="162"/>
      <c r="C2156" s="162"/>
      <c r="D2156" s="162"/>
    </row>
    <row r="2157" spans="1:4" x14ac:dyDescent="0.25">
      <c r="A2157" s="162"/>
      <c r="B2157" s="162"/>
      <c r="C2157" s="162"/>
      <c r="D2157" s="162"/>
    </row>
    <row r="2158" spans="1:4" x14ac:dyDescent="0.25">
      <c r="A2158" s="162"/>
      <c r="B2158" s="162"/>
      <c r="C2158" s="162"/>
      <c r="D2158" s="162"/>
    </row>
    <row r="2159" spans="1:4" x14ac:dyDescent="0.25">
      <c r="A2159" s="162"/>
      <c r="B2159" s="162"/>
      <c r="C2159" s="162"/>
      <c r="D2159" s="162"/>
    </row>
    <row r="2160" spans="1:4" x14ac:dyDescent="0.25">
      <c r="A2160" s="162"/>
      <c r="B2160" s="162"/>
      <c r="C2160" s="162"/>
      <c r="D2160" s="162"/>
    </row>
    <row r="2161" spans="1:4" x14ac:dyDescent="0.25">
      <c r="A2161" s="162"/>
      <c r="B2161" s="162"/>
      <c r="C2161" s="162"/>
      <c r="D2161" s="162"/>
    </row>
    <row r="2162" spans="1:4" x14ac:dyDescent="0.25">
      <c r="A2162" s="162"/>
      <c r="B2162" s="162"/>
      <c r="C2162" s="162"/>
      <c r="D2162" s="162"/>
    </row>
    <row r="2163" spans="1:4" x14ac:dyDescent="0.25">
      <c r="A2163" s="162"/>
      <c r="B2163" s="162"/>
      <c r="C2163" s="162"/>
      <c r="D2163" s="162"/>
    </row>
    <row r="2164" spans="1:4" x14ac:dyDescent="0.25">
      <c r="A2164" s="162"/>
      <c r="B2164" s="162"/>
      <c r="C2164" s="162"/>
      <c r="D2164" s="162"/>
    </row>
    <row r="2165" spans="1:4" x14ac:dyDescent="0.25">
      <c r="A2165" s="162"/>
      <c r="B2165" s="162"/>
      <c r="C2165" s="162"/>
      <c r="D2165" s="162"/>
    </row>
    <row r="2166" spans="1:4" x14ac:dyDescent="0.25">
      <c r="A2166" s="162"/>
      <c r="B2166" s="162"/>
      <c r="C2166" s="162"/>
      <c r="D2166" s="162"/>
    </row>
    <row r="2167" spans="1:4" x14ac:dyDescent="0.25">
      <c r="A2167" s="162"/>
      <c r="B2167" s="162"/>
      <c r="C2167" s="162"/>
      <c r="D2167" s="162"/>
    </row>
    <row r="2168" spans="1:4" x14ac:dyDescent="0.25">
      <c r="A2168" s="162"/>
      <c r="B2168" s="162"/>
      <c r="C2168" s="162"/>
      <c r="D2168" s="162"/>
    </row>
    <row r="2169" spans="1:4" x14ac:dyDescent="0.25">
      <c r="A2169" s="162"/>
      <c r="B2169" s="162"/>
      <c r="C2169" s="162"/>
      <c r="D2169" s="162"/>
    </row>
    <row r="2170" spans="1:4" x14ac:dyDescent="0.25">
      <c r="A2170" s="162"/>
      <c r="B2170" s="162"/>
      <c r="C2170" s="162"/>
      <c r="D2170" s="162"/>
    </row>
    <row r="2171" spans="1:4" x14ac:dyDescent="0.25">
      <c r="A2171" s="162"/>
      <c r="B2171" s="162"/>
      <c r="C2171" s="162"/>
      <c r="D2171" s="162"/>
    </row>
    <row r="2172" spans="1:4" x14ac:dyDescent="0.25">
      <c r="A2172" s="162"/>
      <c r="B2172" s="162"/>
      <c r="C2172" s="162"/>
      <c r="D2172" s="162"/>
    </row>
    <row r="2173" spans="1:4" x14ac:dyDescent="0.25">
      <c r="A2173" s="162"/>
      <c r="B2173" s="162"/>
      <c r="C2173" s="162"/>
      <c r="D2173" s="162"/>
    </row>
    <row r="2174" spans="1:4" x14ac:dyDescent="0.25">
      <c r="A2174" s="162"/>
      <c r="B2174" s="162"/>
      <c r="C2174" s="162"/>
      <c r="D2174" s="162"/>
    </row>
    <row r="2175" spans="1:4" x14ac:dyDescent="0.25">
      <c r="A2175" s="162"/>
      <c r="B2175" s="162"/>
      <c r="C2175" s="162"/>
      <c r="D2175" s="162"/>
    </row>
    <row r="2176" spans="1:4" x14ac:dyDescent="0.25">
      <c r="A2176" s="162"/>
      <c r="B2176" s="162"/>
      <c r="C2176" s="162"/>
      <c r="D2176" s="162"/>
    </row>
    <row r="2177" spans="1:4" x14ac:dyDescent="0.25">
      <c r="A2177" s="162"/>
      <c r="B2177" s="162"/>
      <c r="C2177" s="162"/>
      <c r="D2177" s="162"/>
    </row>
    <row r="2178" spans="1:4" x14ac:dyDescent="0.25">
      <c r="A2178" s="162"/>
      <c r="B2178" s="162"/>
      <c r="C2178" s="162"/>
      <c r="D2178" s="162"/>
    </row>
    <row r="2179" spans="1:4" x14ac:dyDescent="0.25">
      <c r="A2179" s="162"/>
      <c r="B2179" s="162"/>
      <c r="C2179" s="162"/>
      <c r="D2179" s="162"/>
    </row>
    <row r="2180" spans="1:4" x14ac:dyDescent="0.25">
      <c r="A2180" s="162"/>
      <c r="B2180" s="162"/>
      <c r="C2180" s="162"/>
      <c r="D2180" s="162"/>
    </row>
    <row r="2181" spans="1:4" x14ac:dyDescent="0.25">
      <c r="A2181" s="162"/>
      <c r="B2181" s="162"/>
      <c r="C2181" s="162"/>
      <c r="D2181" s="162"/>
    </row>
    <row r="2182" spans="1:4" x14ac:dyDescent="0.25">
      <c r="A2182" s="162"/>
      <c r="B2182" s="162"/>
      <c r="C2182" s="162"/>
      <c r="D2182" s="162"/>
    </row>
    <row r="2183" spans="1:4" x14ac:dyDescent="0.25">
      <c r="A2183" s="162"/>
      <c r="B2183" s="162"/>
      <c r="C2183" s="162"/>
      <c r="D2183" s="162"/>
    </row>
    <row r="2184" spans="1:4" x14ac:dyDescent="0.25">
      <c r="A2184" s="162"/>
      <c r="B2184" s="162"/>
      <c r="C2184" s="162"/>
      <c r="D2184" s="162"/>
    </row>
    <row r="2185" spans="1:4" x14ac:dyDescent="0.25">
      <c r="A2185" s="162"/>
      <c r="B2185" s="162"/>
      <c r="C2185" s="162"/>
      <c r="D2185" s="162"/>
    </row>
    <row r="2186" spans="1:4" x14ac:dyDescent="0.25">
      <c r="A2186" s="162"/>
      <c r="B2186" s="162"/>
      <c r="C2186" s="162"/>
      <c r="D2186" s="162"/>
    </row>
    <row r="2187" spans="1:4" x14ac:dyDescent="0.25">
      <c r="A2187" s="162"/>
      <c r="B2187" s="162"/>
      <c r="C2187" s="162"/>
      <c r="D2187" s="162"/>
    </row>
    <row r="2188" spans="1:4" x14ac:dyDescent="0.25">
      <c r="A2188" s="162"/>
      <c r="B2188" s="162"/>
      <c r="C2188" s="162"/>
      <c r="D2188" s="162"/>
    </row>
    <row r="2189" spans="1:4" x14ac:dyDescent="0.25">
      <c r="A2189" s="162"/>
      <c r="B2189" s="162"/>
      <c r="C2189" s="162"/>
      <c r="D2189" s="162"/>
    </row>
    <row r="2190" spans="1:4" x14ac:dyDescent="0.25">
      <c r="A2190" s="162"/>
      <c r="B2190" s="162"/>
      <c r="C2190" s="162"/>
      <c r="D2190" s="162"/>
    </row>
    <row r="2191" spans="1:4" x14ac:dyDescent="0.25">
      <c r="A2191" s="162"/>
      <c r="B2191" s="162"/>
      <c r="C2191" s="162"/>
      <c r="D2191" s="162"/>
    </row>
    <row r="2192" spans="1:4" x14ac:dyDescent="0.25">
      <c r="A2192" s="162"/>
      <c r="B2192" s="162"/>
      <c r="C2192" s="162"/>
      <c r="D2192" s="162"/>
    </row>
    <row r="2193" spans="1:4" x14ac:dyDescent="0.25">
      <c r="A2193" s="162"/>
      <c r="B2193" s="162"/>
      <c r="C2193" s="162"/>
      <c r="D2193" s="162"/>
    </row>
    <row r="2194" spans="1:4" x14ac:dyDescent="0.25">
      <c r="A2194" s="162"/>
      <c r="B2194" s="162"/>
      <c r="C2194" s="162"/>
      <c r="D2194" s="162"/>
    </row>
    <row r="2195" spans="1:4" x14ac:dyDescent="0.25">
      <c r="A2195" s="162"/>
      <c r="B2195" s="162"/>
      <c r="C2195" s="162"/>
      <c r="D2195" s="162"/>
    </row>
    <row r="2196" spans="1:4" x14ac:dyDescent="0.25">
      <c r="A2196" s="162"/>
      <c r="B2196" s="162"/>
      <c r="C2196" s="162"/>
      <c r="D2196" s="162"/>
    </row>
    <row r="2197" spans="1:4" x14ac:dyDescent="0.25">
      <c r="A2197" s="162"/>
      <c r="B2197" s="162"/>
      <c r="C2197" s="162"/>
      <c r="D2197" s="162"/>
    </row>
    <row r="2198" spans="1:4" x14ac:dyDescent="0.25">
      <c r="A2198" s="162"/>
      <c r="B2198" s="162"/>
      <c r="C2198" s="162"/>
      <c r="D2198" s="162"/>
    </row>
    <row r="2199" spans="1:4" x14ac:dyDescent="0.25">
      <c r="A2199" s="162"/>
      <c r="B2199" s="162"/>
      <c r="C2199" s="162"/>
      <c r="D2199" s="162"/>
    </row>
    <row r="2200" spans="1:4" x14ac:dyDescent="0.25">
      <c r="A2200" s="162"/>
      <c r="B2200" s="162"/>
      <c r="C2200" s="162"/>
      <c r="D2200" s="162"/>
    </row>
    <row r="2201" spans="1:4" x14ac:dyDescent="0.25">
      <c r="A2201" s="162"/>
      <c r="B2201" s="162"/>
      <c r="C2201" s="162"/>
      <c r="D2201" s="162"/>
    </row>
    <row r="2202" spans="1:4" x14ac:dyDescent="0.25">
      <c r="A2202" s="162"/>
      <c r="B2202" s="162"/>
      <c r="C2202" s="162"/>
      <c r="D2202" s="162"/>
    </row>
    <row r="2203" spans="1:4" x14ac:dyDescent="0.25">
      <c r="A2203" s="162"/>
      <c r="B2203" s="162"/>
      <c r="C2203" s="162"/>
      <c r="D2203" s="162"/>
    </row>
    <row r="2204" spans="1:4" x14ac:dyDescent="0.25">
      <c r="A2204" s="162"/>
      <c r="B2204" s="162"/>
      <c r="C2204" s="162"/>
      <c r="D2204" s="162"/>
    </row>
    <row r="2205" spans="1:4" x14ac:dyDescent="0.25">
      <c r="A2205" s="162"/>
      <c r="B2205" s="162"/>
      <c r="C2205" s="162"/>
      <c r="D2205" s="162"/>
    </row>
    <row r="2206" spans="1:4" x14ac:dyDescent="0.25">
      <c r="A2206" s="162"/>
      <c r="B2206" s="162"/>
      <c r="C2206" s="162"/>
      <c r="D2206" s="162"/>
    </row>
    <row r="2207" spans="1:4" x14ac:dyDescent="0.25">
      <c r="A2207" s="162"/>
      <c r="B2207" s="162"/>
      <c r="C2207" s="162"/>
      <c r="D2207" s="162"/>
    </row>
    <row r="2208" spans="1:4" x14ac:dyDescent="0.25">
      <c r="A2208" s="162"/>
      <c r="B2208" s="162"/>
      <c r="C2208" s="162"/>
      <c r="D2208" s="162"/>
    </row>
    <row r="2209" spans="1:4" x14ac:dyDescent="0.25">
      <c r="A2209" s="162"/>
      <c r="B2209" s="162"/>
      <c r="C2209" s="162"/>
      <c r="D2209" s="162"/>
    </row>
    <row r="2210" spans="1:4" x14ac:dyDescent="0.25">
      <c r="A2210" s="162"/>
      <c r="B2210" s="162"/>
      <c r="C2210" s="162"/>
      <c r="D2210" s="162"/>
    </row>
    <row r="2211" spans="1:4" x14ac:dyDescent="0.25">
      <c r="A2211" s="162"/>
      <c r="B2211" s="162"/>
      <c r="C2211" s="162"/>
      <c r="D2211" s="162"/>
    </row>
    <row r="2212" spans="1:4" x14ac:dyDescent="0.25">
      <c r="A2212" s="162"/>
      <c r="B2212" s="162"/>
      <c r="C2212" s="162"/>
      <c r="D2212" s="162"/>
    </row>
    <row r="2213" spans="1:4" x14ac:dyDescent="0.25">
      <c r="A2213" s="162"/>
      <c r="B2213" s="162"/>
      <c r="C2213" s="162"/>
      <c r="D2213" s="162"/>
    </row>
    <row r="2214" spans="1:4" x14ac:dyDescent="0.25">
      <c r="A2214" s="162"/>
      <c r="B2214" s="162"/>
      <c r="C2214" s="162"/>
      <c r="D2214" s="162"/>
    </row>
    <row r="2215" spans="1:4" x14ac:dyDescent="0.25">
      <c r="A2215" s="162"/>
      <c r="B2215" s="162"/>
      <c r="C2215" s="162"/>
      <c r="D2215" s="162"/>
    </row>
    <row r="2216" spans="1:4" x14ac:dyDescent="0.25">
      <c r="A2216" s="162"/>
      <c r="B2216" s="162"/>
      <c r="C2216" s="162"/>
      <c r="D2216" s="162"/>
    </row>
    <row r="2217" spans="1:4" x14ac:dyDescent="0.25">
      <c r="A2217" s="162"/>
      <c r="B2217" s="162"/>
      <c r="C2217" s="162"/>
      <c r="D2217" s="162"/>
    </row>
    <row r="2218" spans="1:4" x14ac:dyDescent="0.25">
      <c r="A2218" s="162"/>
      <c r="B2218" s="162"/>
      <c r="C2218" s="162"/>
      <c r="D2218" s="162"/>
    </row>
    <row r="2219" spans="1:4" x14ac:dyDescent="0.25">
      <c r="A2219" s="162"/>
      <c r="B2219" s="162"/>
      <c r="C2219" s="162"/>
      <c r="D2219" s="162"/>
    </row>
    <row r="2220" spans="1:4" x14ac:dyDescent="0.25">
      <c r="A2220" s="162"/>
      <c r="B2220" s="162"/>
      <c r="C2220" s="162"/>
      <c r="D2220" s="162"/>
    </row>
    <row r="2221" spans="1:4" x14ac:dyDescent="0.25">
      <c r="A2221" s="162"/>
      <c r="B2221" s="162"/>
      <c r="C2221" s="162"/>
      <c r="D2221" s="162"/>
    </row>
    <row r="2222" spans="1:4" x14ac:dyDescent="0.25">
      <c r="A2222" s="162"/>
      <c r="B2222" s="162"/>
      <c r="C2222" s="162"/>
      <c r="D2222" s="162"/>
    </row>
    <row r="2223" spans="1:4" x14ac:dyDescent="0.25">
      <c r="A2223" s="162"/>
      <c r="B2223" s="162"/>
      <c r="C2223" s="162"/>
      <c r="D2223" s="162"/>
    </row>
    <row r="2224" spans="1:4" x14ac:dyDescent="0.25">
      <c r="A2224" s="162"/>
      <c r="B2224" s="162"/>
      <c r="C2224" s="162"/>
      <c r="D2224" s="162"/>
    </row>
    <row r="2225" spans="1:4" x14ac:dyDescent="0.25">
      <c r="A2225" s="162"/>
      <c r="B2225" s="162"/>
      <c r="C2225" s="162"/>
      <c r="D2225" s="162"/>
    </row>
    <row r="2226" spans="1:4" x14ac:dyDescent="0.25">
      <c r="A2226" s="162"/>
      <c r="B2226" s="162"/>
      <c r="C2226" s="162"/>
      <c r="D2226" s="162"/>
    </row>
    <row r="2227" spans="1:4" x14ac:dyDescent="0.25">
      <c r="A2227" s="162"/>
      <c r="B2227" s="162"/>
      <c r="C2227" s="162"/>
      <c r="D2227" s="162"/>
    </row>
    <row r="2228" spans="1:4" x14ac:dyDescent="0.25">
      <c r="A2228" s="162"/>
      <c r="B2228" s="162"/>
      <c r="C2228" s="162"/>
      <c r="D2228" s="162"/>
    </row>
    <row r="2229" spans="1:4" x14ac:dyDescent="0.25">
      <c r="A2229" s="162"/>
      <c r="B2229" s="162"/>
      <c r="C2229" s="162"/>
      <c r="D2229" s="162"/>
    </row>
    <row r="2230" spans="1:4" x14ac:dyDescent="0.25">
      <c r="A2230" s="162"/>
      <c r="B2230" s="162"/>
      <c r="C2230" s="162"/>
      <c r="D2230" s="162"/>
    </row>
    <row r="2231" spans="1:4" x14ac:dyDescent="0.25">
      <c r="A2231" s="162"/>
      <c r="B2231" s="162"/>
      <c r="C2231" s="162"/>
      <c r="D2231" s="162"/>
    </row>
    <row r="2232" spans="1:4" x14ac:dyDescent="0.25">
      <c r="A2232" s="162"/>
      <c r="B2232" s="162"/>
      <c r="C2232" s="162"/>
      <c r="D2232" s="162"/>
    </row>
    <row r="2233" spans="1:4" x14ac:dyDescent="0.25">
      <c r="A2233" s="162"/>
      <c r="B2233" s="162"/>
      <c r="C2233" s="162"/>
      <c r="D2233" s="162"/>
    </row>
    <row r="2234" spans="1:4" x14ac:dyDescent="0.25">
      <c r="A2234" s="162"/>
      <c r="B2234" s="162"/>
      <c r="C2234" s="162"/>
      <c r="D2234" s="162"/>
    </row>
    <row r="2235" spans="1:4" x14ac:dyDescent="0.25">
      <c r="A2235" s="162"/>
      <c r="B2235" s="162"/>
      <c r="C2235" s="162"/>
      <c r="D2235" s="162"/>
    </row>
    <row r="2236" spans="1:4" x14ac:dyDescent="0.25">
      <c r="A2236" s="162"/>
      <c r="B2236" s="162"/>
      <c r="C2236" s="162"/>
      <c r="D2236" s="162"/>
    </row>
    <row r="2237" spans="1:4" x14ac:dyDescent="0.25">
      <c r="A2237" s="162"/>
      <c r="B2237" s="162"/>
      <c r="C2237" s="162"/>
      <c r="D2237" s="162"/>
    </row>
    <row r="2238" spans="1:4" x14ac:dyDescent="0.25">
      <c r="A2238" s="162"/>
      <c r="B2238" s="162"/>
      <c r="C2238" s="162"/>
      <c r="D2238" s="162"/>
    </row>
    <row r="2239" spans="1:4" x14ac:dyDescent="0.25">
      <c r="A2239" s="162"/>
      <c r="B2239" s="162"/>
      <c r="C2239" s="162"/>
      <c r="D2239" s="162"/>
    </row>
    <row r="2240" spans="1:4" x14ac:dyDescent="0.25">
      <c r="A2240" s="162"/>
      <c r="B2240" s="162"/>
      <c r="C2240" s="162"/>
      <c r="D2240" s="162"/>
    </row>
    <row r="2241" spans="1:4" x14ac:dyDescent="0.25">
      <c r="A2241" s="162"/>
      <c r="B2241" s="162"/>
      <c r="C2241" s="162"/>
      <c r="D2241" s="162"/>
    </row>
    <row r="2242" spans="1:4" x14ac:dyDescent="0.25">
      <c r="A2242" s="162"/>
      <c r="B2242" s="162"/>
      <c r="C2242" s="162"/>
      <c r="D2242" s="162"/>
    </row>
    <row r="2243" spans="1:4" x14ac:dyDescent="0.25">
      <c r="A2243" s="162"/>
      <c r="B2243" s="162"/>
      <c r="C2243" s="162"/>
      <c r="D2243" s="162"/>
    </row>
    <row r="2244" spans="1:4" x14ac:dyDescent="0.25">
      <c r="A2244" s="162"/>
      <c r="B2244" s="162"/>
      <c r="C2244" s="162"/>
      <c r="D2244" s="162"/>
    </row>
    <row r="2245" spans="1:4" x14ac:dyDescent="0.25">
      <c r="A2245" s="162"/>
      <c r="B2245" s="162"/>
      <c r="C2245" s="162"/>
      <c r="D2245" s="162"/>
    </row>
    <row r="2246" spans="1:4" x14ac:dyDescent="0.25">
      <c r="A2246" s="162"/>
      <c r="B2246" s="162"/>
      <c r="C2246" s="162"/>
      <c r="D2246" s="162"/>
    </row>
    <row r="2247" spans="1:4" x14ac:dyDescent="0.25">
      <c r="A2247" s="162"/>
      <c r="B2247" s="162"/>
      <c r="C2247" s="162"/>
      <c r="D2247" s="162"/>
    </row>
    <row r="2248" spans="1:4" x14ac:dyDescent="0.25">
      <c r="A2248" s="162"/>
      <c r="B2248" s="162"/>
      <c r="C2248" s="162"/>
      <c r="D2248" s="162"/>
    </row>
    <row r="2249" spans="1:4" x14ac:dyDescent="0.25">
      <c r="A2249" s="162"/>
      <c r="B2249" s="162"/>
      <c r="C2249" s="162"/>
      <c r="D2249" s="162"/>
    </row>
    <row r="2250" spans="1:4" x14ac:dyDescent="0.25">
      <c r="A2250" s="162"/>
      <c r="B2250" s="162"/>
      <c r="C2250" s="162"/>
      <c r="D2250" s="162"/>
    </row>
    <row r="2251" spans="1:4" x14ac:dyDescent="0.25">
      <c r="A2251" s="162"/>
      <c r="B2251" s="162"/>
      <c r="C2251" s="162"/>
      <c r="D2251" s="162"/>
    </row>
    <row r="2252" spans="1:4" x14ac:dyDescent="0.25">
      <c r="A2252" s="162"/>
      <c r="B2252" s="162"/>
      <c r="C2252" s="162"/>
      <c r="D2252" s="162"/>
    </row>
    <row r="2253" spans="1:4" x14ac:dyDescent="0.25">
      <c r="A2253" s="162"/>
      <c r="B2253" s="162"/>
      <c r="C2253" s="162"/>
      <c r="D2253" s="162"/>
    </row>
    <row r="2254" spans="1:4" x14ac:dyDescent="0.25">
      <c r="A2254" s="162"/>
      <c r="B2254" s="162"/>
      <c r="C2254" s="162"/>
      <c r="D2254" s="162"/>
    </row>
    <row r="2255" spans="1:4" x14ac:dyDescent="0.25">
      <c r="A2255" s="162"/>
      <c r="B2255" s="162"/>
      <c r="C2255" s="162"/>
      <c r="D2255" s="162"/>
    </row>
    <row r="2256" spans="1:4" x14ac:dyDescent="0.25">
      <c r="A2256" s="162"/>
      <c r="B2256" s="162"/>
      <c r="C2256" s="162"/>
      <c r="D2256" s="162"/>
    </row>
    <row r="2257" spans="1:4" x14ac:dyDescent="0.25">
      <c r="A2257" s="162"/>
      <c r="B2257" s="162"/>
      <c r="C2257" s="162"/>
      <c r="D2257" s="162"/>
    </row>
    <row r="2258" spans="1:4" x14ac:dyDescent="0.25">
      <c r="A2258" s="162"/>
      <c r="B2258" s="162"/>
      <c r="C2258" s="162"/>
      <c r="D2258" s="162"/>
    </row>
    <row r="2259" spans="1:4" x14ac:dyDescent="0.25">
      <c r="A2259" s="162"/>
      <c r="B2259" s="162"/>
      <c r="C2259" s="162"/>
      <c r="D2259" s="162"/>
    </row>
    <row r="2260" spans="1:4" x14ac:dyDescent="0.25">
      <c r="A2260" s="162"/>
      <c r="B2260" s="162"/>
      <c r="C2260" s="162"/>
      <c r="D2260" s="162"/>
    </row>
    <row r="2261" spans="1:4" x14ac:dyDescent="0.25">
      <c r="A2261" s="162"/>
      <c r="B2261" s="162"/>
      <c r="C2261" s="162"/>
      <c r="D2261" s="162"/>
    </row>
    <row r="2262" spans="1:4" x14ac:dyDescent="0.25">
      <c r="A2262" s="162"/>
      <c r="B2262" s="162"/>
      <c r="C2262" s="162"/>
      <c r="D2262" s="162"/>
    </row>
    <row r="2263" spans="1:4" x14ac:dyDescent="0.25">
      <c r="A2263" s="162"/>
      <c r="B2263" s="162"/>
      <c r="C2263" s="162"/>
      <c r="D2263" s="162"/>
    </row>
    <row r="2264" spans="1:4" x14ac:dyDescent="0.25">
      <c r="A2264" s="162"/>
      <c r="B2264" s="162"/>
      <c r="C2264" s="162"/>
      <c r="D2264" s="162"/>
    </row>
    <row r="2265" spans="1:4" x14ac:dyDescent="0.25">
      <c r="A2265" s="162"/>
      <c r="B2265" s="162"/>
      <c r="C2265" s="162"/>
      <c r="D2265" s="162"/>
    </row>
    <row r="2266" spans="1:4" x14ac:dyDescent="0.25">
      <c r="A2266" s="162"/>
      <c r="B2266" s="162"/>
      <c r="C2266" s="162"/>
      <c r="D2266" s="162"/>
    </row>
    <row r="2267" spans="1:4" x14ac:dyDescent="0.25">
      <c r="A2267" s="162"/>
      <c r="B2267" s="162"/>
      <c r="C2267" s="162"/>
      <c r="D2267" s="162"/>
    </row>
    <row r="2268" spans="1:4" x14ac:dyDescent="0.25">
      <c r="A2268" s="162"/>
      <c r="B2268" s="162"/>
      <c r="C2268" s="162"/>
      <c r="D2268" s="162"/>
    </row>
    <row r="2269" spans="1:4" x14ac:dyDescent="0.25">
      <c r="A2269" s="162"/>
      <c r="B2269" s="162"/>
      <c r="C2269" s="162"/>
      <c r="D2269" s="162"/>
    </row>
    <row r="2270" spans="1:4" x14ac:dyDescent="0.25">
      <c r="A2270" s="162"/>
      <c r="B2270" s="162"/>
      <c r="C2270" s="162"/>
      <c r="D2270" s="162"/>
    </row>
    <row r="2271" spans="1:4" x14ac:dyDescent="0.25">
      <c r="A2271" s="162"/>
      <c r="B2271" s="162"/>
      <c r="C2271" s="162"/>
      <c r="D2271" s="162"/>
    </row>
    <row r="2272" spans="1:4" x14ac:dyDescent="0.25">
      <c r="A2272" s="162"/>
      <c r="B2272" s="162"/>
      <c r="C2272" s="162"/>
      <c r="D2272" s="162"/>
    </row>
    <row r="2273" spans="1:4" x14ac:dyDescent="0.25">
      <c r="A2273" s="162"/>
      <c r="B2273" s="162"/>
      <c r="C2273" s="162"/>
      <c r="D2273" s="162"/>
    </row>
    <row r="2274" spans="1:4" x14ac:dyDescent="0.25">
      <c r="A2274" s="162"/>
      <c r="B2274" s="162"/>
      <c r="C2274" s="162"/>
      <c r="D2274" s="162"/>
    </row>
    <row r="2275" spans="1:4" x14ac:dyDescent="0.25">
      <c r="A2275" s="162"/>
      <c r="B2275" s="162"/>
      <c r="C2275" s="162"/>
      <c r="D2275" s="162"/>
    </row>
    <row r="2276" spans="1:4" x14ac:dyDescent="0.25">
      <c r="A2276" s="162"/>
      <c r="B2276" s="162"/>
      <c r="C2276" s="162"/>
      <c r="D2276" s="162"/>
    </row>
    <row r="2277" spans="1:4" x14ac:dyDescent="0.25">
      <c r="A2277" s="162"/>
      <c r="B2277" s="162"/>
      <c r="C2277" s="162"/>
      <c r="D2277" s="162"/>
    </row>
    <row r="2278" spans="1:4" x14ac:dyDescent="0.25">
      <c r="A2278" s="162"/>
      <c r="B2278" s="162"/>
      <c r="C2278" s="162"/>
      <c r="D2278" s="162"/>
    </row>
    <row r="2279" spans="1:4" x14ac:dyDescent="0.25">
      <c r="A2279" s="162"/>
      <c r="B2279" s="162"/>
      <c r="C2279" s="162"/>
      <c r="D2279" s="162"/>
    </row>
    <row r="2280" spans="1:4" x14ac:dyDescent="0.25">
      <c r="A2280" s="162"/>
      <c r="B2280" s="162"/>
      <c r="C2280" s="162"/>
      <c r="D2280" s="162"/>
    </row>
    <row r="2281" spans="1:4" x14ac:dyDescent="0.25">
      <c r="A2281" s="162"/>
      <c r="B2281" s="162"/>
      <c r="C2281" s="162"/>
      <c r="D2281" s="162"/>
    </row>
    <row r="2282" spans="1:4" x14ac:dyDescent="0.25">
      <c r="A2282" s="162"/>
      <c r="B2282" s="162"/>
      <c r="C2282" s="162"/>
      <c r="D2282" s="162"/>
    </row>
    <row r="2283" spans="1:4" x14ac:dyDescent="0.25">
      <c r="A2283" s="162"/>
      <c r="B2283" s="162"/>
      <c r="C2283" s="162"/>
      <c r="D2283" s="162"/>
    </row>
    <row r="2284" spans="1:4" x14ac:dyDescent="0.25">
      <c r="A2284" s="162"/>
      <c r="B2284" s="162"/>
      <c r="C2284" s="162"/>
      <c r="D2284" s="162"/>
    </row>
    <row r="2285" spans="1:4" x14ac:dyDescent="0.25">
      <c r="A2285" s="162"/>
      <c r="B2285" s="162"/>
      <c r="C2285" s="162"/>
      <c r="D2285" s="162"/>
    </row>
    <row r="2286" spans="1:4" x14ac:dyDescent="0.25">
      <c r="A2286" s="162"/>
      <c r="B2286" s="162"/>
      <c r="C2286" s="162"/>
      <c r="D2286" s="162"/>
    </row>
    <row r="2287" spans="1:4" x14ac:dyDescent="0.25">
      <c r="A2287" s="162"/>
      <c r="B2287" s="162"/>
      <c r="C2287" s="162"/>
      <c r="D2287" s="162"/>
    </row>
    <row r="2288" spans="1:4" x14ac:dyDescent="0.25">
      <c r="A2288" s="162"/>
      <c r="B2288" s="162"/>
      <c r="C2288" s="162"/>
      <c r="D2288" s="162"/>
    </row>
    <row r="2289" spans="1:4" x14ac:dyDescent="0.25">
      <c r="A2289" s="162"/>
      <c r="B2289" s="162"/>
      <c r="C2289" s="162"/>
      <c r="D2289" s="162"/>
    </row>
    <row r="2290" spans="1:4" x14ac:dyDescent="0.25">
      <c r="A2290" s="162"/>
      <c r="B2290" s="162"/>
      <c r="C2290" s="162"/>
      <c r="D2290" s="162"/>
    </row>
    <row r="2291" spans="1:4" x14ac:dyDescent="0.25">
      <c r="A2291" s="162"/>
      <c r="B2291" s="162"/>
      <c r="C2291" s="162"/>
      <c r="D2291" s="162"/>
    </row>
    <row r="2292" spans="1:4" x14ac:dyDescent="0.25">
      <c r="A2292" s="162"/>
      <c r="B2292" s="162"/>
      <c r="C2292" s="162"/>
      <c r="D2292" s="162"/>
    </row>
    <row r="2293" spans="1:4" x14ac:dyDescent="0.25">
      <c r="A2293" s="162"/>
      <c r="B2293" s="162"/>
      <c r="C2293" s="162"/>
      <c r="D2293" s="162"/>
    </row>
    <row r="2294" spans="1:4" x14ac:dyDescent="0.25">
      <c r="A2294" s="162"/>
      <c r="B2294" s="162"/>
      <c r="C2294" s="162"/>
      <c r="D2294" s="162"/>
    </row>
    <row r="2295" spans="1:4" x14ac:dyDescent="0.25">
      <c r="A2295" s="162"/>
      <c r="B2295" s="162"/>
      <c r="C2295" s="162"/>
      <c r="D2295" s="162"/>
    </row>
    <row r="2296" spans="1:4" x14ac:dyDescent="0.25">
      <c r="A2296" s="162"/>
      <c r="B2296" s="162"/>
      <c r="C2296" s="162"/>
      <c r="D2296" s="162"/>
    </row>
    <row r="2297" spans="1:4" x14ac:dyDescent="0.25">
      <c r="A2297" s="162"/>
      <c r="B2297" s="162"/>
      <c r="C2297" s="162"/>
      <c r="D2297" s="162"/>
    </row>
    <row r="2298" spans="1:4" x14ac:dyDescent="0.25">
      <c r="A2298" s="162"/>
      <c r="B2298" s="162"/>
      <c r="C2298" s="162"/>
      <c r="D2298" s="162"/>
    </row>
    <row r="2299" spans="1:4" x14ac:dyDescent="0.25">
      <c r="A2299" s="162"/>
      <c r="B2299" s="162"/>
      <c r="C2299" s="162"/>
      <c r="D2299" s="162"/>
    </row>
    <row r="2300" spans="1:4" x14ac:dyDescent="0.25">
      <c r="A2300" s="162"/>
      <c r="B2300" s="162"/>
      <c r="C2300" s="162"/>
      <c r="D2300" s="162"/>
    </row>
    <row r="2301" spans="1:4" x14ac:dyDescent="0.25">
      <c r="A2301" s="162"/>
      <c r="B2301" s="162"/>
      <c r="C2301" s="162"/>
      <c r="D2301" s="162"/>
    </row>
    <row r="2302" spans="1:4" x14ac:dyDescent="0.25">
      <c r="A2302" s="162"/>
      <c r="B2302" s="162"/>
      <c r="C2302" s="162"/>
      <c r="D2302" s="162"/>
    </row>
    <row r="2303" spans="1:4" x14ac:dyDescent="0.25">
      <c r="A2303" s="162"/>
      <c r="B2303" s="162"/>
      <c r="C2303" s="162"/>
      <c r="D2303" s="162"/>
    </row>
    <row r="2304" spans="1:4" x14ac:dyDescent="0.25">
      <c r="A2304" s="162"/>
      <c r="B2304" s="162"/>
      <c r="C2304" s="162"/>
      <c r="D2304" s="162"/>
    </row>
    <row r="2305" spans="1:4" x14ac:dyDescent="0.25">
      <c r="A2305" s="162"/>
      <c r="B2305" s="162"/>
      <c r="C2305" s="162"/>
      <c r="D2305" s="162"/>
    </row>
    <row r="2306" spans="1:4" x14ac:dyDescent="0.25">
      <c r="A2306" s="162"/>
      <c r="B2306" s="162"/>
      <c r="C2306" s="162"/>
      <c r="D2306" s="162"/>
    </row>
    <row r="2307" spans="1:4" x14ac:dyDescent="0.25">
      <c r="A2307" s="162"/>
      <c r="B2307" s="162"/>
      <c r="C2307" s="162"/>
      <c r="D2307" s="162"/>
    </row>
    <row r="2308" spans="1:4" x14ac:dyDescent="0.25">
      <c r="A2308" s="162"/>
      <c r="B2308" s="162"/>
      <c r="C2308" s="162"/>
      <c r="D2308" s="162"/>
    </row>
    <row r="2309" spans="1:4" x14ac:dyDescent="0.25">
      <c r="A2309" s="162"/>
      <c r="B2309" s="162"/>
      <c r="C2309" s="162"/>
      <c r="D2309" s="162"/>
    </row>
    <row r="2310" spans="1:4" x14ac:dyDescent="0.25">
      <c r="A2310" s="162"/>
      <c r="B2310" s="162"/>
      <c r="C2310" s="162"/>
      <c r="D2310" s="162"/>
    </row>
    <row r="2311" spans="1:4" x14ac:dyDescent="0.25">
      <c r="A2311" s="162"/>
      <c r="B2311" s="162"/>
      <c r="C2311" s="162"/>
      <c r="D2311" s="162"/>
    </row>
    <row r="2312" spans="1:4" x14ac:dyDescent="0.25">
      <c r="A2312" s="162"/>
      <c r="B2312" s="162"/>
      <c r="C2312" s="162"/>
      <c r="D2312" s="162"/>
    </row>
    <row r="2313" spans="1:4" x14ac:dyDescent="0.25">
      <c r="A2313" s="162"/>
      <c r="B2313" s="162"/>
      <c r="C2313" s="162"/>
      <c r="D2313" s="162"/>
    </row>
    <row r="2314" spans="1:4" x14ac:dyDescent="0.25">
      <c r="A2314" s="162"/>
      <c r="B2314" s="162"/>
      <c r="C2314" s="162"/>
      <c r="D2314" s="162"/>
    </row>
    <row r="2315" spans="1:4" x14ac:dyDescent="0.25">
      <c r="A2315" s="162"/>
      <c r="B2315" s="162"/>
      <c r="C2315" s="162"/>
      <c r="D2315" s="162"/>
    </row>
    <row r="2316" spans="1:4" x14ac:dyDescent="0.25">
      <c r="A2316" s="162"/>
      <c r="B2316" s="162"/>
      <c r="C2316" s="162"/>
      <c r="D2316" s="162"/>
    </row>
    <row r="2317" spans="1:4" x14ac:dyDescent="0.25">
      <c r="A2317" s="162"/>
      <c r="B2317" s="162"/>
      <c r="C2317" s="162"/>
      <c r="D2317" s="162"/>
    </row>
    <row r="2318" spans="1:4" x14ac:dyDescent="0.25">
      <c r="A2318" s="162"/>
      <c r="B2318" s="162"/>
      <c r="C2318" s="162"/>
      <c r="D2318" s="162"/>
    </row>
    <row r="2319" spans="1:4" x14ac:dyDescent="0.25">
      <c r="A2319" s="162"/>
      <c r="B2319" s="162"/>
      <c r="C2319" s="162"/>
      <c r="D2319" s="162"/>
    </row>
    <row r="2320" spans="1:4" x14ac:dyDescent="0.25">
      <c r="A2320" s="162"/>
      <c r="B2320" s="162"/>
      <c r="C2320" s="162"/>
      <c r="D2320" s="162"/>
    </row>
    <row r="2321" spans="1:4" x14ac:dyDescent="0.25">
      <c r="A2321" s="162"/>
      <c r="B2321" s="162"/>
      <c r="C2321" s="162"/>
      <c r="D2321" s="162"/>
    </row>
    <row r="2322" spans="1:4" x14ac:dyDescent="0.25">
      <c r="A2322" s="162"/>
      <c r="B2322" s="162"/>
      <c r="C2322" s="162"/>
      <c r="D2322" s="162"/>
    </row>
    <row r="2323" spans="1:4" x14ac:dyDescent="0.25">
      <c r="A2323" s="162"/>
      <c r="B2323" s="162"/>
      <c r="C2323" s="162"/>
      <c r="D2323" s="162"/>
    </row>
    <row r="2324" spans="1:4" x14ac:dyDescent="0.25">
      <c r="A2324" s="162"/>
      <c r="B2324" s="162"/>
      <c r="C2324" s="162"/>
      <c r="D2324" s="162"/>
    </row>
    <row r="2325" spans="1:4" x14ac:dyDescent="0.25">
      <c r="A2325" s="162"/>
      <c r="B2325" s="162"/>
      <c r="C2325" s="162"/>
      <c r="D2325" s="162"/>
    </row>
    <row r="2326" spans="1:4" x14ac:dyDescent="0.25">
      <c r="A2326" s="162"/>
      <c r="B2326" s="162"/>
      <c r="C2326" s="162"/>
      <c r="D2326" s="162"/>
    </row>
    <row r="2327" spans="1:4" x14ac:dyDescent="0.25">
      <c r="A2327" s="162"/>
      <c r="B2327" s="162"/>
      <c r="C2327" s="162"/>
      <c r="D2327" s="162"/>
    </row>
    <row r="2328" spans="1:4" x14ac:dyDescent="0.25">
      <c r="A2328" s="162"/>
      <c r="B2328" s="162"/>
      <c r="C2328" s="162"/>
      <c r="D2328" s="162"/>
    </row>
    <row r="2329" spans="1:4" x14ac:dyDescent="0.25">
      <c r="A2329" s="162"/>
      <c r="B2329" s="162"/>
      <c r="C2329" s="162"/>
      <c r="D2329" s="162"/>
    </row>
    <row r="2330" spans="1:4" x14ac:dyDescent="0.25">
      <c r="A2330" s="162"/>
      <c r="B2330" s="162"/>
      <c r="C2330" s="162"/>
      <c r="D2330" s="162"/>
    </row>
    <row r="2331" spans="1:4" x14ac:dyDescent="0.25">
      <c r="A2331" s="162"/>
      <c r="B2331" s="162"/>
      <c r="C2331" s="162"/>
      <c r="D2331" s="162"/>
    </row>
    <row r="2332" spans="1:4" x14ac:dyDescent="0.25">
      <c r="A2332" s="162"/>
      <c r="B2332" s="162"/>
      <c r="C2332" s="162"/>
      <c r="D2332" s="162"/>
    </row>
    <row r="2333" spans="1:4" x14ac:dyDescent="0.25">
      <c r="A2333" s="162"/>
      <c r="B2333" s="162"/>
      <c r="C2333" s="162"/>
      <c r="D2333" s="162"/>
    </row>
    <row r="2334" spans="1:4" x14ac:dyDescent="0.25">
      <c r="A2334" s="162"/>
      <c r="B2334" s="162"/>
      <c r="C2334" s="162"/>
      <c r="D2334" s="162"/>
    </row>
    <row r="2335" spans="1:4" x14ac:dyDescent="0.25">
      <c r="A2335" s="162"/>
      <c r="B2335" s="162"/>
      <c r="C2335" s="162"/>
      <c r="D2335" s="162"/>
    </row>
    <row r="2336" spans="1:4" x14ac:dyDescent="0.25">
      <c r="A2336" s="162"/>
      <c r="B2336" s="162"/>
      <c r="C2336" s="162"/>
      <c r="D2336" s="162"/>
    </row>
    <row r="2337" spans="1:4" x14ac:dyDescent="0.25">
      <c r="A2337" s="162"/>
      <c r="B2337" s="162"/>
      <c r="C2337" s="162"/>
      <c r="D2337" s="162"/>
    </row>
    <row r="2338" spans="1:4" x14ac:dyDescent="0.25">
      <c r="A2338" s="162"/>
      <c r="B2338" s="162"/>
      <c r="C2338" s="162"/>
      <c r="D2338" s="162"/>
    </row>
    <row r="2339" spans="1:4" x14ac:dyDescent="0.25">
      <c r="A2339" s="162"/>
      <c r="B2339" s="162"/>
      <c r="C2339" s="162"/>
      <c r="D2339" s="162"/>
    </row>
    <row r="2340" spans="1:4" x14ac:dyDescent="0.25">
      <c r="A2340" s="162"/>
      <c r="B2340" s="162"/>
      <c r="C2340" s="162"/>
      <c r="D2340" s="162"/>
    </row>
    <row r="2341" spans="1:4" x14ac:dyDescent="0.25">
      <c r="A2341" s="162"/>
      <c r="B2341" s="162"/>
      <c r="C2341" s="162"/>
      <c r="D2341" s="162"/>
    </row>
    <row r="2342" spans="1:4" x14ac:dyDescent="0.25">
      <c r="A2342" s="162"/>
      <c r="B2342" s="162"/>
      <c r="C2342" s="162"/>
      <c r="D2342" s="162"/>
    </row>
    <row r="2343" spans="1:4" x14ac:dyDescent="0.25">
      <c r="A2343" s="162"/>
      <c r="B2343" s="162"/>
      <c r="C2343" s="162"/>
      <c r="D2343" s="162"/>
    </row>
    <row r="2344" spans="1:4" x14ac:dyDescent="0.25">
      <c r="A2344" s="162"/>
      <c r="B2344" s="162"/>
      <c r="C2344" s="162"/>
      <c r="D2344" s="162"/>
    </row>
    <row r="2345" spans="1:4" x14ac:dyDescent="0.25">
      <c r="A2345" s="162"/>
      <c r="B2345" s="162"/>
      <c r="C2345" s="162"/>
      <c r="D2345" s="162"/>
    </row>
    <row r="2346" spans="1:4" x14ac:dyDescent="0.25">
      <c r="A2346" s="162"/>
      <c r="B2346" s="162"/>
      <c r="C2346" s="162"/>
      <c r="D2346" s="162"/>
    </row>
    <row r="2347" spans="1:4" x14ac:dyDescent="0.25">
      <c r="A2347" s="162"/>
      <c r="B2347" s="162"/>
      <c r="C2347" s="162"/>
      <c r="D2347" s="162"/>
    </row>
    <row r="2348" spans="1:4" x14ac:dyDescent="0.25">
      <c r="A2348" s="162"/>
      <c r="B2348" s="162"/>
      <c r="C2348" s="162"/>
      <c r="D2348" s="162"/>
    </row>
    <row r="2349" spans="1:4" x14ac:dyDescent="0.25">
      <c r="A2349" s="162"/>
      <c r="B2349" s="162"/>
      <c r="C2349" s="162"/>
      <c r="D2349" s="162"/>
    </row>
    <row r="2350" spans="1:4" x14ac:dyDescent="0.25">
      <c r="A2350" s="162"/>
      <c r="B2350" s="162"/>
      <c r="C2350" s="162"/>
      <c r="D2350" s="162"/>
    </row>
    <row r="2351" spans="1:4" x14ac:dyDescent="0.25">
      <c r="A2351" s="162"/>
      <c r="B2351" s="162"/>
      <c r="C2351" s="162"/>
      <c r="D2351" s="162"/>
    </row>
    <row r="2352" spans="1:4" x14ac:dyDescent="0.25">
      <c r="A2352" s="162"/>
      <c r="B2352" s="162"/>
      <c r="C2352" s="162"/>
      <c r="D2352" s="162"/>
    </row>
    <row r="2353" spans="1:4" x14ac:dyDescent="0.25">
      <c r="A2353" s="162"/>
      <c r="B2353" s="162"/>
      <c r="C2353" s="162"/>
      <c r="D2353" s="162"/>
    </row>
    <row r="2354" spans="1:4" x14ac:dyDescent="0.25">
      <c r="A2354" s="162"/>
      <c r="B2354" s="162"/>
      <c r="C2354" s="162"/>
      <c r="D2354" s="162"/>
    </row>
    <row r="2355" spans="1:4" x14ac:dyDescent="0.25">
      <c r="A2355" s="162"/>
      <c r="B2355" s="162"/>
      <c r="C2355" s="162"/>
      <c r="D2355" s="162"/>
    </row>
    <row r="2356" spans="1:4" x14ac:dyDescent="0.25">
      <c r="A2356" s="162"/>
      <c r="B2356" s="162"/>
      <c r="C2356" s="162"/>
      <c r="D2356" s="162"/>
    </row>
    <row r="2357" spans="1:4" x14ac:dyDescent="0.25">
      <c r="A2357" s="162"/>
      <c r="B2357" s="162"/>
      <c r="C2357" s="162"/>
      <c r="D2357" s="162"/>
    </row>
    <row r="2358" spans="1:4" x14ac:dyDescent="0.25">
      <c r="A2358" s="162"/>
      <c r="B2358" s="162"/>
      <c r="C2358" s="162"/>
      <c r="D2358" s="162"/>
    </row>
    <row r="2359" spans="1:4" x14ac:dyDescent="0.25">
      <c r="A2359" s="162"/>
      <c r="B2359" s="162"/>
      <c r="C2359" s="162"/>
      <c r="D2359" s="162"/>
    </row>
    <row r="2360" spans="1:4" x14ac:dyDescent="0.25">
      <c r="A2360" s="162"/>
      <c r="B2360" s="162"/>
      <c r="C2360" s="162"/>
      <c r="D2360" s="162"/>
    </row>
    <row r="2361" spans="1:4" x14ac:dyDescent="0.25">
      <c r="A2361" s="162"/>
      <c r="B2361" s="162"/>
      <c r="C2361" s="162"/>
      <c r="D2361" s="162"/>
    </row>
    <row r="2362" spans="1:4" x14ac:dyDescent="0.25">
      <c r="A2362" s="162"/>
      <c r="B2362" s="162"/>
      <c r="C2362" s="162"/>
      <c r="D2362" s="162"/>
    </row>
    <row r="2363" spans="1:4" x14ac:dyDescent="0.25">
      <c r="A2363" s="162"/>
      <c r="B2363" s="162"/>
      <c r="C2363" s="162"/>
      <c r="D2363" s="162"/>
    </row>
    <row r="2364" spans="1:4" x14ac:dyDescent="0.25">
      <c r="A2364" s="162"/>
      <c r="B2364" s="162"/>
      <c r="C2364" s="162"/>
      <c r="D2364" s="162"/>
    </row>
    <row r="2365" spans="1:4" x14ac:dyDescent="0.25">
      <c r="A2365" s="162"/>
      <c r="B2365" s="162"/>
      <c r="C2365" s="162"/>
      <c r="D2365" s="162"/>
    </row>
    <row r="2366" spans="1:4" x14ac:dyDescent="0.25">
      <c r="A2366" s="162"/>
      <c r="B2366" s="162"/>
      <c r="C2366" s="162"/>
      <c r="D2366" s="162"/>
    </row>
    <row r="2367" spans="1:4" x14ac:dyDescent="0.25">
      <c r="A2367" s="162"/>
      <c r="B2367" s="162"/>
      <c r="C2367" s="162"/>
      <c r="D2367" s="162"/>
    </row>
    <row r="2368" spans="1:4" x14ac:dyDescent="0.25">
      <c r="A2368" s="162"/>
      <c r="B2368" s="162"/>
      <c r="C2368" s="162"/>
      <c r="D2368" s="162"/>
    </row>
    <row r="2369" spans="1:4" x14ac:dyDescent="0.25">
      <c r="A2369" s="162"/>
      <c r="B2369" s="162"/>
      <c r="C2369" s="162"/>
      <c r="D2369" s="162"/>
    </row>
    <row r="2370" spans="1:4" x14ac:dyDescent="0.25">
      <c r="A2370" s="162"/>
      <c r="B2370" s="162"/>
      <c r="C2370" s="162"/>
      <c r="D2370" s="162"/>
    </row>
    <row r="2371" spans="1:4" x14ac:dyDescent="0.25">
      <c r="A2371" s="162"/>
      <c r="B2371" s="162"/>
      <c r="C2371" s="162"/>
      <c r="D2371" s="162"/>
    </row>
    <row r="2372" spans="1:4" x14ac:dyDescent="0.25">
      <c r="A2372" s="162"/>
      <c r="B2372" s="162"/>
      <c r="C2372" s="162"/>
      <c r="D2372" s="162"/>
    </row>
    <row r="2373" spans="1:4" x14ac:dyDescent="0.25">
      <c r="A2373" s="162"/>
      <c r="B2373" s="162"/>
      <c r="C2373" s="162"/>
      <c r="D2373" s="162"/>
    </row>
    <row r="2374" spans="1:4" x14ac:dyDescent="0.25">
      <c r="A2374" s="162"/>
      <c r="B2374" s="162"/>
      <c r="C2374" s="162"/>
      <c r="D2374" s="162"/>
    </row>
    <row r="2375" spans="1:4" x14ac:dyDescent="0.25">
      <c r="A2375" s="162"/>
      <c r="B2375" s="162"/>
      <c r="C2375" s="162"/>
      <c r="D2375" s="162"/>
    </row>
    <row r="2376" spans="1:4" x14ac:dyDescent="0.25">
      <c r="A2376" s="162"/>
      <c r="B2376" s="162"/>
      <c r="C2376" s="162"/>
      <c r="D2376" s="162"/>
    </row>
    <row r="2377" spans="1:4" x14ac:dyDescent="0.25">
      <c r="A2377" s="162"/>
      <c r="B2377" s="162"/>
      <c r="C2377" s="162"/>
      <c r="D2377" s="162"/>
    </row>
    <row r="2378" spans="1:4" x14ac:dyDescent="0.25">
      <c r="A2378" s="162"/>
      <c r="B2378" s="162"/>
      <c r="C2378" s="162"/>
      <c r="D2378" s="162"/>
    </row>
    <row r="2379" spans="1:4" x14ac:dyDescent="0.25">
      <c r="A2379" s="162"/>
      <c r="B2379" s="162"/>
      <c r="C2379" s="162"/>
      <c r="D2379" s="162"/>
    </row>
    <row r="2380" spans="1:4" x14ac:dyDescent="0.25">
      <c r="A2380" s="162"/>
      <c r="B2380" s="162"/>
      <c r="C2380" s="162"/>
      <c r="D2380" s="162"/>
    </row>
    <row r="2381" spans="1:4" x14ac:dyDescent="0.25">
      <c r="A2381" s="162"/>
      <c r="B2381" s="162"/>
      <c r="C2381" s="162"/>
      <c r="D2381" s="162"/>
    </row>
    <row r="2382" spans="1:4" x14ac:dyDescent="0.25">
      <c r="A2382" s="162"/>
      <c r="B2382" s="162"/>
      <c r="C2382" s="162"/>
      <c r="D2382" s="162"/>
    </row>
    <row r="2383" spans="1:4" x14ac:dyDescent="0.25">
      <c r="A2383" s="162"/>
      <c r="B2383" s="162"/>
      <c r="C2383" s="162"/>
      <c r="D2383" s="162"/>
    </row>
    <row r="2384" spans="1:4" x14ac:dyDescent="0.25">
      <c r="A2384" s="162"/>
      <c r="B2384" s="162"/>
      <c r="C2384" s="162"/>
      <c r="D2384" s="162"/>
    </row>
    <row r="2385" spans="1:4" x14ac:dyDescent="0.25">
      <c r="A2385" s="162"/>
      <c r="B2385" s="162"/>
      <c r="C2385" s="162"/>
      <c r="D2385" s="162"/>
    </row>
    <row r="2386" spans="1:4" x14ac:dyDescent="0.25">
      <c r="A2386" s="162"/>
      <c r="B2386" s="162"/>
      <c r="C2386" s="162"/>
      <c r="D2386" s="162"/>
    </row>
    <row r="2387" spans="1:4" x14ac:dyDescent="0.25">
      <c r="A2387" s="162"/>
      <c r="B2387" s="162"/>
      <c r="C2387" s="162"/>
      <c r="D2387" s="162"/>
    </row>
    <row r="2388" spans="1:4" x14ac:dyDescent="0.25">
      <c r="A2388" s="162"/>
      <c r="B2388" s="162"/>
      <c r="C2388" s="162"/>
      <c r="D2388" s="162"/>
    </row>
    <row r="2389" spans="1:4" x14ac:dyDescent="0.25">
      <c r="A2389" s="162"/>
      <c r="B2389" s="162"/>
      <c r="C2389" s="162"/>
      <c r="D2389" s="162"/>
    </row>
    <row r="2390" spans="1:4" x14ac:dyDescent="0.25">
      <c r="A2390" s="162"/>
      <c r="B2390" s="162"/>
      <c r="C2390" s="162"/>
      <c r="D2390" s="162"/>
    </row>
    <row r="2391" spans="1:4" x14ac:dyDescent="0.25">
      <c r="A2391" s="162"/>
      <c r="B2391" s="162"/>
      <c r="C2391" s="162"/>
      <c r="D2391" s="162"/>
    </row>
    <row r="2392" spans="1:4" x14ac:dyDescent="0.25">
      <c r="A2392" s="162"/>
      <c r="B2392" s="162"/>
      <c r="C2392" s="162"/>
      <c r="D2392" s="162"/>
    </row>
    <row r="2393" spans="1:4" x14ac:dyDescent="0.25">
      <c r="A2393" s="162"/>
      <c r="B2393" s="162"/>
      <c r="C2393" s="162"/>
      <c r="D2393" s="162"/>
    </row>
    <row r="2394" spans="1:4" x14ac:dyDescent="0.25">
      <c r="A2394" s="162"/>
      <c r="B2394" s="162"/>
      <c r="C2394" s="162"/>
      <c r="D2394" s="162"/>
    </row>
    <row r="2395" spans="1:4" x14ac:dyDescent="0.25">
      <c r="A2395" s="162"/>
      <c r="B2395" s="162"/>
      <c r="C2395" s="162"/>
      <c r="D2395" s="162"/>
    </row>
    <row r="2396" spans="1:4" x14ac:dyDescent="0.25">
      <c r="A2396" s="162"/>
      <c r="B2396" s="162"/>
      <c r="C2396" s="162"/>
      <c r="D2396" s="162"/>
    </row>
    <row r="2397" spans="1:4" x14ac:dyDescent="0.25">
      <c r="A2397" s="162"/>
      <c r="B2397" s="162"/>
      <c r="C2397" s="162"/>
      <c r="D2397" s="162"/>
    </row>
    <row r="2398" spans="1:4" x14ac:dyDescent="0.25">
      <c r="A2398" s="162"/>
      <c r="B2398" s="162"/>
      <c r="C2398" s="162"/>
      <c r="D2398" s="162"/>
    </row>
    <row r="2399" spans="1:4" x14ac:dyDescent="0.25">
      <c r="A2399" s="162"/>
      <c r="B2399" s="162"/>
      <c r="C2399" s="162"/>
      <c r="D2399" s="162"/>
    </row>
    <row r="2400" spans="1:4" x14ac:dyDescent="0.25">
      <c r="A2400" s="162"/>
      <c r="B2400" s="162"/>
      <c r="C2400" s="162"/>
      <c r="D2400" s="162"/>
    </row>
    <row r="2401" spans="1:4" x14ac:dyDescent="0.25">
      <c r="A2401" s="162"/>
      <c r="B2401" s="162"/>
      <c r="C2401" s="162"/>
      <c r="D2401" s="162"/>
    </row>
    <row r="2402" spans="1:4" x14ac:dyDescent="0.25">
      <c r="A2402" s="162"/>
      <c r="B2402" s="162"/>
      <c r="C2402" s="162"/>
      <c r="D2402" s="162"/>
    </row>
    <row r="2403" spans="1:4" x14ac:dyDescent="0.25">
      <c r="A2403" s="162"/>
      <c r="B2403" s="162"/>
      <c r="C2403" s="162"/>
      <c r="D2403" s="162"/>
    </row>
    <row r="2404" spans="1:4" x14ac:dyDescent="0.25">
      <c r="A2404" s="162"/>
      <c r="B2404" s="162"/>
      <c r="C2404" s="162"/>
      <c r="D2404" s="162"/>
    </row>
    <row r="2405" spans="1:4" x14ac:dyDescent="0.25">
      <c r="A2405" s="162"/>
      <c r="B2405" s="162"/>
      <c r="C2405" s="162"/>
      <c r="D2405" s="162"/>
    </row>
    <row r="2406" spans="1:4" x14ac:dyDescent="0.25">
      <c r="A2406" s="162"/>
      <c r="B2406" s="162"/>
      <c r="C2406" s="162"/>
      <c r="D2406" s="162"/>
    </row>
    <row r="2407" spans="1:4" x14ac:dyDescent="0.25">
      <c r="A2407" s="162"/>
      <c r="B2407" s="162"/>
      <c r="C2407" s="162"/>
      <c r="D2407" s="162"/>
    </row>
    <row r="2408" spans="1:4" x14ac:dyDescent="0.25">
      <c r="A2408" s="162"/>
      <c r="B2408" s="162"/>
      <c r="C2408" s="162"/>
      <c r="D2408" s="162"/>
    </row>
    <row r="2409" spans="1:4" x14ac:dyDescent="0.25">
      <c r="A2409" s="162"/>
      <c r="B2409" s="162"/>
      <c r="C2409" s="162"/>
      <c r="D2409" s="162"/>
    </row>
    <row r="2410" spans="1:4" x14ac:dyDescent="0.25">
      <c r="A2410" s="162"/>
      <c r="B2410" s="162"/>
      <c r="C2410" s="162"/>
      <c r="D2410" s="162"/>
    </row>
    <row r="2411" spans="1:4" x14ac:dyDescent="0.25">
      <c r="A2411" s="162"/>
      <c r="B2411" s="162"/>
      <c r="C2411" s="162"/>
      <c r="D2411" s="162"/>
    </row>
    <row r="2412" spans="1:4" x14ac:dyDescent="0.25">
      <c r="A2412" s="162"/>
      <c r="B2412" s="162"/>
      <c r="C2412" s="162"/>
      <c r="D2412" s="162"/>
    </row>
    <row r="2413" spans="1:4" x14ac:dyDescent="0.25">
      <c r="A2413" s="162"/>
      <c r="B2413" s="162"/>
      <c r="C2413" s="162"/>
      <c r="D2413" s="162"/>
    </row>
    <row r="2414" spans="1:4" x14ac:dyDescent="0.25">
      <c r="A2414" s="162"/>
      <c r="B2414" s="162"/>
      <c r="C2414" s="162"/>
      <c r="D2414" s="162"/>
    </row>
    <row r="2415" spans="1:4" x14ac:dyDescent="0.25">
      <c r="A2415" s="162"/>
      <c r="B2415" s="162"/>
      <c r="C2415" s="162"/>
      <c r="D2415" s="162"/>
    </row>
    <row r="2416" spans="1:4" x14ac:dyDescent="0.25">
      <c r="A2416" s="162"/>
      <c r="B2416" s="162"/>
      <c r="C2416" s="162"/>
      <c r="D2416" s="162"/>
    </row>
    <row r="2417" spans="1:4" x14ac:dyDescent="0.25">
      <c r="A2417" s="162"/>
      <c r="B2417" s="162"/>
      <c r="C2417" s="162"/>
      <c r="D2417" s="162"/>
    </row>
    <row r="2418" spans="1:4" x14ac:dyDescent="0.25">
      <c r="A2418" s="162"/>
      <c r="B2418" s="162"/>
      <c r="C2418" s="162"/>
      <c r="D2418" s="162"/>
    </row>
    <row r="2419" spans="1:4" x14ac:dyDescent="0.25">
      <c r="A2419" s="162"/>
      <c r="B2419" s="162"/>
      <c r="C2419" s="162"/>
      <c r="D2419" s="162"/>
    </row>
    <row r="2420" spans="1:4" x14ac:dyDescent="0.25">
      <c r="A2420" s="162"/>
      <c r="B2420" s="162"/>
      <c r="C2420" s="162"/>
      <c r="D2420" s="162"/>
    </row>
    <row r="2421" spans="1:4" x14ac:dyDescent="0.25">
      <c r="A2421" s="162"/>
      <c r="B2421" s="162"/>
      <c r="C2421" s="162"/>
      <c r="D2421" s="162"/>
    </row>
    <row r="2422" spans="1:4" x14ac:dyDescent="0.25">
      <c r="A2422" s="162"/>
      <c r="B2422" s="162"/>
      <c r="C2422" s="162"/>
      <c r="D2422" s="162"/>
    </row>
    <row r="2423" spans="1:4" x14ac:dyDescent="0.25">
      <c r="A2423" s="162"/>
      <c r="B2423" s="162"/>
      <c r="C2423" s="162"/>
      <c r="D2423" s="162"/>
    </row>
    <row r="2424" spans="1:4" x14ac:dyDescent="0.25">
      <c r="A2424" s="162"/>
      <c r="B2424" s="162"/>
      <c r="C2424" s="162"/>
      <c r="D2424" s="162"/>
    </row>
    <row r="2425" spans="1:4" x14ac:dyDescent="0.25">
      <c r="A2425" s="162"/>
      <c r="B2425" s="162"/>
      <c r="C2425" s="162"/>
      <c r="D2425" s="162"/>
    </row>
    <row r="2426" spans="1:4" x14ac:dyDescent="0.25">
      <c r="A2426" s="162"/>
      <c r="B2426" s="162"/>
      <c r="C2426" s="162"/>
      <c r="D2426" s="162"/>
    </row>
    <row r="2427" spans="1:4" x14ac:dyDescent="0.25">
      <c r="A2427" s="162"/>
      <c r="B2427" s="162"/>
      <c r="C2427" s="162"/>
      <c r="D2427" s="162"/>
    </row>
    <row r="2428" spans="1:4" x14ac:dyDescent="0.25">
      <c r="A2428" s="162"/>
      <c r="B2428" s="162"/>
      <c r="C2428" s="162"/>
      <c r="D2428" s="162"/>
    </row>
    <row r="2429" spans="1:4" x14ac:dyDescent="0.25">
      <c r="A2429" s="162"/>
      <c r="B2429" s="162"/>
      <c r="C2429" s="162"/>
      <c r="D2429" s="162"/>
    </row>
    <row r="2430" spans="1:4" x14ac:dyDescent="0.25">
      <c r="A2430" s="162"/>
      <c r="B2430" s="162"/>
      <c r="C2430" s="162"/>
      <c r="D2430" s="162"/>
    </row>
    <row r="2431" spans="1:4" x14ac:dyDescent="0.25">
      <c r="A2431" s="162"/>
      <c r="B2431" s="162"/>
      <c r="C2431" s="162"/>
      <c r="D2431" s="162"/>
    </row>
    <row r="2432" spans="1:4" x14ac:dyDescent="0.25">
      <c r="A2432" s="162"/>
      <c r="B2432" s="162"/>
      <c r="C2432" s="162"/>
      <c r="D2432" s="162"/>
    </row>
    <row r="2433" spans="1:4" x14ac:dyDescent="0.25">
      <c r="A2433" s="162"/>
      <c r="B2433" s="162"/>
      <c r="C2433" s="162"/>
      <c r="D2433" s="162"/>
    </row>
    <row r="2434" spans="1:4" x14ac:dyDescent="0.25">
      <c r="A2434" s="162"/>
      <c r="B2434" s="162"/>
      <c r="C2434" s="162"/>
      <c r="D2434" s="162"/>
    </row>
    <row r="2435" spans="1:4" x14ac:dyDescent="0.25">
      <c r="A2435" s="162"/>
      <c r="B2435" s="162"/>
      <c r="C2435" s="162"/>
      <c r="D2435" s="162"/>
    </row>
    <row r="2436" spans="1:4" x14ac:dyDescent="0.25">
      <c r="A2436" s="162"/>
      <c r="B2436" s="162"/>
      <c r="C2436" s="162"/>
      <c r="D2436" s="162"/>
    </row>
    <row r="2437" spans="1:4" x14ac:dyDescent="0.25">
      <c r="A2437" s="162"/>
      <c r="B2437" s="162"/>
      <c r="C2437" s="162"/>
      <c r="D2437" s="162"/>
    </row>
    <row r="2438" spans="1:4" x14ac:dyDescent="0.25">
      <c r="A2438" s="162"/>
      <c r="B2438" s="162"/>
      <c r="C2438" s="162"/>
      <c r="D2438" s="162"/>
    </row>
    <row r="2439" spans="1:4" x14ac:dyDescent="0.25">
      <c r="A2439" s="162"/>
      <c r="B2439" s="162"/>
      <c r="C2439" s="162"/>
      <c r="D2439" s="162"/>
    </row>
    <row r="2440" spans="1:4" x14ac:dyDescent="0.25">
      <c r="A2440" s="162"/>
      <c r="B2440" s="162"/>
      <c r="C2440" s="162"/>
      <c r="D2440" s="162"/>
    </row>
    <row r="2441" spans="1:4" x14ac:dyDescent="0.25">
      <c r="A2441" s="162"/>
      <c r="B2441" s="162"/>
      <c r="C2441" s="162"/>
      <c r="D2441" s="162"/>
    </row>
    <row r="2442" spans="1:4" x14ac:dyDescent="0.25">
      <c r="A2442" s="162"/>
      <c r="B2442" s="162"/>
      <c r="C2442" s="162"/>
      <c r="D2442" s="162"/>
    </row>
    <row r="2443" spans="1:4" x14ac:dyDescent="0.25">
      <c r="A2443" s="162"/>
      <c r="B2443" s="162"/>
      <c r="C2443" s="162"/>
      <c r="D2443" s="162"/>
    </row>
    <row r="2444" spans="1:4" x14ac:dyDescent="0.25">
      <c r="A2444" s="162"/>
      <c r="B2444" s="162"/>
      <c r="C2444" s="162"/>
      <c r="D2444" s="162"/>
    </row>
    <row r="2445" spans="1:4" x14ac:dyDescent="0.25">
      <c r="A2445" s="162"/>
      <c r="B2445" s="162"/>
      <c r="C2445" s="162"/>
      <c r="D2445" s="162"/>
    </row>
    <row r="2446" spans="1:4" x14ac:dyDescent="0.25">
      <c r="A2446" s="162"/>
      <c r="B2446" s="162"/>
      <c r="C2446" s="162"/>
      <c r="D2446" s="162"/>
    </row>
    <row r="2447" spans="1:4" x14ac:dyDescent="0.25">
      <c r="A2447" s="162"/>
      <c r="B2447" s="162"/>
      <c r="C2447" s="162"/>
      <c r="D2447" s="162"/>
    </row>
    <row r="2448" spans="1:4" x14ac:dyDescent="0.25">
      <c r="A2448" s="162"/>
      <c r="B2448" s="162"/>
      <c r="C2448" s="162"/>
      <c r="D2448" s="162"/>
    </row>
    <row r="2449" spans="1:4" x14ac:dyDescent="0.25">
      <c r="A2449" s="162"/>
      <c r="B2449" s="162"/>
      <c r="C2449" s="162"/>
      <c r="D2449" s="162"/>
    </row>
    <row r="2450" spans="1:4" x14ac:dyDescent="0.25">
      <c r="A2450" s="162"/>
      <c r="B2450" s="162"/>
      <c r="C2450" s="162"/>
      <c r="D2450" s="162"/>
    </row>
    <row r="2451" spans="1:4" x14ac:dyDescent="0.25">
      <c r="A2451" s="162"/>
      <c r="B2451" s="162"/>
      <c r="C2451" s="162"/>
      <c r="D2451" s="162"/>
    </row>
    <row r="2452" spans="1:4" x14ac:dyDescent="0.25">
      <c r="A2452" s="162"/>
      <c r="B2452" s="162"/>
      <c r="C2452" s="162"/>
      <c r="D2452" s="162"/>
    </row>
    <row r="2453" spans="1:4" x14ac:dyDescent="0.25">
      <c r="A2453" s="162"/>
      <c r="B2453" s="162"/>
      <c r="C2453" s="162"/>
      <c r="D2453" s="162"/>
    </row>
    <row r="2454" spans="1:4" x14ac:dyDescent="0.25">
      <c r="A2454" s="162"/>
      <c r="B2454" s="162"/>
      <c r="C2454" s="162"/>
      <c r="D2454" s="162"/>
    </row>
    <row r="2455" spans="1:4" x14ac:dyDescent="0.25">
      <c r="A2455" s="162"/>
      <c r="B2455" s="162"/>
      <c r="C2455" s="162"/>
      <c r="D2455" s="162"/>
    </row>
    <row r="2456" spans="1:4" x14ac:dyDescent="0.25">
      <c r="A2456" s="162"/>
      <c r="B2456" s="162"/>
      <c r="C2456" s="162"/>
      <c r="D2456" s="162"/>
    </row>
    <row r="2457" spans="1:4" x14ac:dyDescent="0.25">
      <c r="A2457" s="162"/>
      <c r="B2457" s="162"/>
      <c r="C2457" s="162"/>
      <c r="D2457" s="162"/>
    </row>
    <row r="2458" spans="1:4" x14ac:dyDescent="0.25">
      <c r="A2458" s="162"/>
      <c r="B2458" s="162"/>
      <c r="C2458" s="162"/>
      <c r="D2458" s="162"/>
    </row>
    <row r="2459" spans="1:4" x14ac:dyDescent="0.25">
      <c r="A2459" s="162"/>
      <c r="B2459" s="162"/>
      <c r="C2459" s="162"/>
      <c r="D2459" s="162"/>
    </row>
    <row r="2460" spans="1:4" x14ac:dyDescent="0.25">
      <c r="A2460" s="162"/>
      <c r="B2460" s="162"/>
      <c r="C2460" s="162"/>
      <c r="D2460" s="162"/>
    </row>
    <row r="2461" spans="1:4" x14ac:dyDescent="0.25">
      <c r="A2461" s="162"/>
      <c r="B2461" s="162"/>
      <c r="C2461" s="162"/>
      <c r="D2461" s="162"/>
    </row>
    <row r="2462" spans="1:4" x14ac:dyDescent="0.25">
      <c r="A2462" s="162"/>
      <c r="B2462" s="162"/>
      <c r="C2462" s="162"/>
      <c r="D2462" s="162"/>
    </row>
    <row r="2463" spans="1:4" x14ac:dyDescent="0.25">
      <c r="A2463" s="162"/>
      <c r="B2463" s="162"/>
      <c r="C2463" s="162"/>
      <c r="D2463" s="162"/>
    </row>
    <row r="2464" spans="1:4" x14ac:dyDescent="0.25">
      <c r="A2464" s="162"/>
      <c r="B2464" s="162"/>
      <c r="C2464" s="162"/>
      <c r="D2464" s="162"/>
    </row>
    <row r="2465" spans="1:4" x14ac:dyDescent="0.25">
      <c r="A2465" s="162"/>
      <c r="B2465" s="162"/>
      <c r="C2465" s="162"/>
      <c r="D2465" s="162"/>
    </row>
    <row r="2466" spans="1:4" x14ac:dyDescent="0.25">
      <c r="A2466" s="162"/>
      <c r="B2466" s="162"/>
      <c r="C2466" s="162"/>
      <c r="D2466" s="162"/>
    </row>
    <row r="2467" spans="1:4" x14ac:dyDescent="0.25">
      <c r="A2467" s="162"/>
      <c r="B2467" s="162"/>
      <c r="C2467" s="162"/>
      <c r="D2467" s="162"/>
    </row>
    <row r="2468" spans="1:4" x14ac:dyDescent="0.25">
      <c r="A2468" s="162"/>
      <c r="B2468" s="162"/>
      <c r="C2468" s="162"/>
      <c r="D2468" s="162"/>
    </row>
    <row r="2469" spans="1:4" x14ac:dyDescent="0.25">
      <c r="A2469" s="162"/>
      <c r="B2469" s="162"/>
      <c r="C2469" s="162"/>
      <c r="D2469" s="162"/>
    </row>
    <row r="2470" spans="1:4" x14ac:dyDescent="0.25">
      <c r="A2470" s="162"/>
      <c r="B2470" s="162"/>
      <c r="C2470" s="162"/>
      <c r="D2470" s="162"/>
    </row>
    <row r="2471" spans="1:4" x14ac:dyDescent="0.25">
      <c r="A2471" s="162"/>
      <c r="B2471" s="162"/>
      <c r="C2471" s="162"/>
      <c r="D2471" s="162"/>
    </row>
    <row r="2472" spans="1:4" x14ac:dyDescent="0.25">
      <c r="A2472" s="162"/>
      <c r="B2472" s="162"/>
      <c r="C2472" s="162"/>
      <c r="D2472" s="162"/>
    </row>
    <row r="2473" spans="1:4" x14ac:dyDescent="0.25">
      <c r="A2473" s="162"/>
      <c r="B2473" s="162"/>
      <c r="C2473" s="162"/>
      <c r="D2473" s="162"/>
    </row>
    <row r="2474" spans="1:4" x14ac:dyDescent="0.25">
      <c r="A2474" s="162"/>
      <c r="B2474" s="162"/>
      <c r="C2474" s="162"/>
      <c r="D2474" s="162"/>
    </row>
    <row r="2475" spans="1:4" x14ac:dyDescent="0.25">
      <c r="A2475" s="162"/>
      <c r="B2475" s="162"/>
      <c r="C2475" s="162"/>
      <c r="D2475" s="162"/>
    </row>
    <row r="2476" spans="1:4" x14ac:dyDescent="0.25">
      <c r="A2476" s="162"/>
      <c r="B2476" s="162"/>
      <c r="C2476" s="162"/>
      <c r="D2476" s="162"/>
    </row>
    <row r="2477" spans="1:4" x14ac:dyDescent="0.25">
      <c r="A2477" s="162"/>
      <c r="B2477" s="162"/>
      <c r="C2477" s="162"/>
      <c r="D2477" s="162"/>
    </row>
    <row r="2478" spans="1:4" x14ac:dyDescent="0.25">
      <c r="A2478" s="162"/>
      <c r="B2478" s="162"/>
      <c r="C2478" s="162"/>
      <c r="D2478" s="162"/>
    </row>
    <row r="2479" spans="1:4" x14ac:dyDescent="0.25">
      <c r="A2479" s="162"/>
      <c r="B2479" s="162"/>
      <c r="C2479" s="162"/>
      <c r="D2479" s="162"/>
    </row>
    <row r="2480" spans="1:4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  <row r="19579" spans="1:4" x14ac:dyDescent="0.25">
      <c r="A19579" s="162"/>
      <c r="B19579" s="162"/>
      <c r="C19579" s="162"/>
      <c r="D19579" s="162"/>
    </row>
    <row r="19580" spans="1:4" x14ac:dyDescent="0.25">
      <c r="A19580" s="162"/>
      <c r="B19580" s="162"/>
      <c r="C19580" s="162"/>
      <c r="D19580" s="162"/>
    </row>
    <row r="19581" spans="1:4" x14ac:dyDescent="0.25">
      <c r="A19581" s="162"/>
      <c r="B19581" s="162"/>
      <c r="C19581" s="162"/>
      <c r="D19581" s="162"/>
    </row>
    <row r="19582" spans="1:4" x14ac:dyDescent="0.25">
      <c r="A19582" s="162"/>
      <c r="B19582" s="162"/>
      <c r="C19582" s="162"/>
      <c r="D19582" s="162"/>
    </row>
    <row r="19583" spans="1:4" x14ac:dyDescent="0.25">
      <c r="A19583" s="162"/>
      <c r="B19583" s="162"/>
      <c r="C19583" s="162"/>
      <c r="D19583" s="162"/>
    </row>
    <row r="19584" spans="1:4" x14ac:dyDescent="0.25">
      <c r="A19584" s="162"/>
      <c r="B19584" s="162"/>
      <c r="C19584" s="162"/>
      <c r="D19584" s="162"/>
    </row>
    <row r="19585" spans="1:4" x14ac:dyDescent="0.25">
      <c r="A19585" s="162"/>
      <c r="B19585" s="162"/>
      <c r="C19585" s="162"/>
      <c r="D19585" s="162"/>
    </row>
    <row r="19586" spans="1:4" x14ac:dyDescent="0.25">
      <c r="A19586" s="162"/>
      <c r="B19586" s="162"/>
      <c r="C19586" s="162"/>
      <c r="D19586" s="162"/>
    </row>
    <row r="19587" spans="1:4" x14ac:dyDescent="0.25">
      <c r="A19587" s="162"/>
      <c r="B19587" s="162"/>
      <c r="C19587" s="162"/>
      <c r="D19587" s="162"/>
    </row>
    <row r="19588" spans="1:4" x14ac:dyDescent="0.25">
      <c r="A19588" s="162"/>
      <c r="B19588" s="162"/>
      <c r="C19588" s="162"/>
      <c r="D19588" s="162"/>
    </row>
    <row r="19589" spans="1:4" x14ac:dyDescent="0.25">
      <c r="A19589" s="162"/>
      <c r="B19589" s="162"/>
      <c r="C19589" s="162"/>
      <c r="D19589" s="162"/>
    </row>
    <row r="19590" spans="1:4" x14ac:dyDescent="0.25">
      <c r="A19590" s="162"/>
      <c r="B19590" s="162"/>
      <c r="C19590" s="162"/>
      <c r="D19590" s="162"/>
    </row>
    <row r="19591" spans="1:4" x14ac:dyDescent="0.25">
      <c r="A19591" s="162"/>
      <c r="B19591" s="162"/>
      <c r="C19591" s="162"/>
      <c r="D19591" s="162"/>
    </row>
    <row r="19592" spans="1:4" x14ac:dyDescent="0.25">
      <c r="A19592" s="162"/>
      <c r="B19592" s="162"/>
      <c r="C19592" s="162"/>
      <c r="D19592" s="162"/>
    </row>
    <row r="19593" spans="1:4" x14ac:dyDescent="0.25">
      <c r="A19593" s="162"/>
      <c r="B19593" s="162"/>
      <c r="C19593" s="162"/>
      <c r="D19593" s="162"/>
    </row>
    <row r="19594" spans="1:4" x14ac:dyDescent="0.25">
      <c r="A19594" s="162"/>
      <c r="B19594" s="162"/>
      <c r="C19594" s="162"/>
      <c r="D19594" s="162"/>
    </row>
    <row r="19595" spans="1:4" x14ac:dyDescent="0.25">
      <c r="A19595" s="162"/>
      <c r="B19595" s="162"/>
      <c r="C19595" s="162"/>
      <c r="D19595" s="162"/>
    </row>
    <row r="19596" spans="1:4" x14ac:dyDescent="0.25">
      <c r="A19596" s="162"/>
      <c r="B19596" s="162"/>
      <c r="C19596" s="162"/>
      <c r="D19596" s="162"/>
    </row>
    <row r="19597" spans="1:4" x14ac:dyDescent="0.25">
      <c r="A19597" s="162"/>
      <c r="B19597" s="162"/>
      <c r="C19597" s="162"/>
      <c r="D19597" s="162"/>
    </row>
    <row r="19598" spans="1:4" x14ac:dyDescent="0.25">
      <c r="A19598" s="162"/>
      <c r="B19598" s="162"/>
      <c r="C19598" s="162"/>
      <c r="D19598" s="162"/>
    </row>
    <row r="19599" spans="1:4" x14ac:dyDescent="0.25">
      <c r="A19599" s="162"/>
      <c r="B19599" s="162"/>
      <c r="C19599" s="162"/>
      <c r="D19599" s="162"/>
    </row>
    <row r="19600" spans="1:4" x14ac:dyDescent="0.25">
      <c r="A19600" s="162"/>
      <c r="B19600" s="162"/>
      <c r="C19600" s="162"/>
      <c r="D19600" s="162"/>
    </row>
    <row r="19601" spans="1:4" x14ac:dyDescent="0.25">
      <c r="A19601" s="162"/>
      <c r="B19601" s="162"/>
      <c r="C19601" s="162"/>
      <c r="D19601" s="162"/>
    </row>
    <row r="19602" spans="1:4" x14ac:dyDescent="0.25">
      <c r="A19602" s="162"/>
      <c r="B19602" s="162"/>
      <c r="C19602" s="162"/>
      <c r="D19602" s="162"/>
    </row>
    <row r="19603" spans="1:4" x14ac:dyDescent="0.25">
      <c r="A19603" s="162"/>
      <c r="B19603" s="162"/>
      <c r="C19603" s="162"/>
      <c r="D19603" s="162"/>
    </row>
    <row r="19604" spans="1:4" x14ac:dyDescent="0.25">
      <c r="A19604" s="162"/>
      <c r="B19604" s="162"/>
      <c r="C19604" s="162"/>
      <c r="D19604" s="162"/>
    </row>
    <row r="19605" spans="1:4" x14ac:dyDescent="0.25">
      <c r="A19605" s="162"/>
      <c r="B19605" s="162"/>
      <c r="C19605" s="162"/>
      <c r="D19605" s="162"/>
    </row>
    <row r="19606" spans="1:4" x14ac:dyDescent="0.25">
      <c r="A19606" s="162"/>
      <c r="B19606" s="162"/>
      <c r="C19606" s="162"/>
      <c r="D19606" s="162"/>
    </row>
    <row r="19607" spans="1:4" x14ac:dyDescent="0.25">
      <c r="A19607" s="162"/>
      <c r="B19607" s="162"/>
      <c r="C19607" s="162"/>
      <c r="D19607" s="162"/>
    </row>
    <row r="19608" spans="1:4" x14ac:dyDescent="0.25">
      <c r="A19608" s="162"/>
      <c r="B19608" s="162"/>
      <c r="C19608" s="162"/>
      <c r="D19608" s="162"/>
    </row>
    <row r="19609" spans="1:4" x14ac:dyDescent="0.25">
      <c r="A19609" s="162"/>
      <c r="B19609" s="162"/>
      <c r="C19609" s="162"/>
      <c r="D19609" s="162"/>
    </row>
    <row r="19610" spans="1:4" x14ac:dyDescent="0.25">
      <c r="A19610" s="162"/>
      <c r="B19610" s="162"/>
      <c r="C19610" s="162"/>
      <c r="D19610" s="162"/>
    </row>
    <row r="19611" spans="1:4" x14ac:dyDescent="0.25">
      <c r="A19611" s="162"/>
      <c r="B19611" s="162"/>
      <c r="C19611" s="162"/>
      <c r="D19611" s="162"/>
    </row>
    <row r="19612" spans="1:4" x14ac:dyDescent="0.25">
      <c r="A19612" s="162"/>
      <c r="B19612" s="162"/>
      <c r="C19612" s="162"/>
      <c r="D19612" s="162"/>
    </row>
    <row r="19613" spans="1:4" x14ac:dyDescent="0.25">
      <c r="A19613" s="162"/>
      <c r="B19613" s="162"/>
      <c r="C19613" s="162"/>
      <c r="D19613" s="162"/>
    </row>
    <row r="19614" spans="1:4" x14ac:dyDescent="0.25">
      <c r="A19614" s="162"/>
      <c r="B19614" s="162"/>
      <c r="C19614" s="162"/>
      <c r="D19614" s="162"/>
    </row>
    <row r="19615" spans="1:4" x14ac:dyDescent="0.25">
      <c r="A19615" s="162"/>
      <c r="B19615" s="162"/>
      <c r="C19615" s="162"/>
      <c r="D19615" s="162"/>
    </row>
    <row r="19616" spans="1:4" x14ac:dyDescent="0.25">
      <c r="A19616" s="162"/>
      <c r="B19616" s="162"/>
      <c r="C19616" s="162"/>
      <c r="D19616" s="162"/>
    </row>
    <row r="19617" spans="1:4" x14ac:dyDescent="0.25">
      <c r="A19617" s="162"/>
      <c r="B19617" s="162"/>
      <c r="C19617" s="162"/>
      <c r="D19617" s="162"/>
    </row>
    <row r="19618" spans="1:4" x14ac:dyDescent="0.25">
      <c r="A19618" s="162"/>
      <c r="B19618" s="162"/>
      <c r="C19618" s="162"/>
      <c r="D19618" s="162"/>
    </row>
    <row r="19619" spans="1:4" x14ac:dyDescent="0.25">
      <c r="A19619" s="162"/>
      <c r="B19619" s="162"/>
      <c r="C19619" s="162"/>
      <c r="D19619" s="162"/>
    </row>
    <row r="19620" spans="1:4" x14ac:dyDescent="0.25">
      <c r="A19620" s="162"/>
      <c r="B19620" s="162"/>
      <c r="C19620" s="162"/>
      <c r="D19620" s="162"/>
    </row>
    <row r="19621" spans="1:4" x14ac:dyDescent="0.25">
      <c r="A19621" s="162"/>
      <c r="B19621" s="162"/>
      <c r="C19621" s="162"/>
      <c r="D19621" s="162"/>
    </row>
    <row r="19622" spans="1:4" x14ac:dyDescent="0.25">
      <c r="A19622" s="162"/>
      <c r="B19622" s="162"/>
      <c r="C19622" s="162"/>
      <c r="D19622" s="162"/>
    </row>
    <row r="19623" spans="1:4" x14ac:dyDescent="0.25">
      <c r="A19623" s="162"/>
      <c r="B19623" s="162"/>
      <c r="C19623" s="162"/>
      <c r="D19623" s="162"/>
    </row>
    <row r="19624" spans="1:4" x14ac:dyDescent="0.25">
      <c r="A19624" s="162"/>
      <c r="B19624" s="162"/>
      <c r="C19624" s="162"/>
      <c r="D19624" s="162"/>
    </row>
    <row r="19625" spans="1:4" x14ac:dyDescent="0.25">
      <c r="A19625" s="162"/>
      <c r="B19625" s="162"/>
      <c r="C19625" s="162"/>
      <c r="D19625" s="162"/>
    </row>
    <row r="19626" spans="1:4" x14ac:dyDescent="0.25">
      <c r="A19626" s="162"/>
      <c r="B19626" s="162"/>
      <c r="C19626" s="162"/>
      <c r="D19626" s="162"/>
    </row>
    <row r="19627" spans="1:4" x14ac:dyDescent="0.25">
      <c r="A19627" s="162"/>
      <c r="B19627" s="162"/>
      <c r="C19627" s="162"/>
      <c r="D19627" s="162"/>
    </row>
    <row r="19628" spans="1:4" x14ac:dyDescent="0.25">
      <c r="A19628" s="162"/>
      <c r="B19628" s="162"/>
      <c r="C19628" s="162"/>
      <c r="D19628" s="162"/>
    </row>
    <row r="19629" spans="1:4" x14ac:dyDescent="0.25">
      <c r="A19629" s="162"/>
      <c r="B19629" s="162"/>
      <c r="C19629" s="162"/>
      <c r="D19629" s="162"/>
    </row>
    <row r="19630" spans="1:4" x14ac:dyDescent="0.25">
      <c r="A19630" s="162"/>
      <c r="B19630" s="162"/>
      <c r="C19630" s="162"/>
      <c r="D19630" s="162"/>
    </row>
    <row r="19631" spans="1:4" x14ac:dyDescent="0.25">
      <c r="A19631" s="162"/>
      <c r="B19631" s="162"/>
      <c r="C19631" s="162"/>
      <c r="D19631" s="162"/>
    </row>
    <row r="19632" spans="1:4" x14ac:dyDescent="0.25">
      <c r="A19632" s="162"/>
      <c r="B19632" s="162"/>
      <c r="C19632" s="162"/>
      <c r="D19632" s="162"/>
    </row>
    <row r="19633" spans="1:4" x14ac:dyDescent="0.25">
      <c r="A19633" s="162"/>
      <c r="B19633" s="162"/>
      <c r="C19633" s="162"/>
      <c r="D19633" s="162"/>
    </row>
    <row r="19634" spans="1:4" x14ac:dyDescent="0.25">
      <c r="A19634" s="162"/>
      <c r="B19634" s="162"/>
      <c r="C19634" s="162"/>
      <c r="D19634" s="162"/>
    </row>
    <row r="19635" spans="1:4" x14ac:dyDescent="0.25">
      <c r="A19635" s="162"/>
      <c r="B19635" s="162"/>
      <c r="C19635" s="162"/>
      <c r="D19635" s="162"/>
    </row>
    <row r="19636" spans="1:4" x14ac:dyDescent="0.25">
      <c r="A19636" s="162"/>
      <c r="B19636" s="162"/>
      <c r="C19636" s="162"/>
      <c r="D19636" s="162"/>
    </row>
    <row r="19637" spans="1:4" x14ac:dyDescent="0.25">
      <c r="A19637" s="162"/>
      <c r="B19637" s="162"/>
      <c r="C19637" s="162"/>
      <c r="D19637" s="162"/>
    </row>
    <row r="19638" spans="1:4" x14ac:dyDescent="0.25">
      <c r="A19638" s="162"/>
      <c r="B19638" s="162"/>
      <c r="C19638" s="162"/>
      <c r="D19638" s="162"/>
    </row>
    <row r="19639" spans="1:4" x14ac:dyDescent="0.25">
      <c r="A19639" s="162"/>
      <c r="B19639" s="162"/>
      <c r="C19639" s="162"/>
      <c r="D19639" s="162"/>
    </row>
    <row r="19640" spans="1:4" x14ac:dyDescent="0.25">
      <c r="A19640" s="162"/>
      <c r="B19640" s="162"/>
      <c r="C19640" s="162"/>
      <c r="D19640" s="162"/>
    </row>
    <row r="19641" spans="1:4" x14ac:dyDescent="0.25">
      <c r="A19641" s="162"/>
      <c r="B19641" s="162"/>
      <c r="C19641" s="162"/>
      <c r="D19641" s="162"/>
    </row>
    <row r="19642" spans="1:4" x14ac:dyDescent="0.25">
      <c r="A19642" s="162"/>
      <c r="B19642" s="162"/>
      <c r="C19642" s="162"/>
      <c r="D19642" s="162"/>
    </row>
    <row r="19643" spans="1:4" x14ac:dyDescent="0.25">
      <c r="A19643" s="162"/>
      <c r="B19643" s="162"/>
      <c r="C19643" s="162"/>
      <c r="D19643" s="162"/>
    </row>
    <row r="19644" spans="1:4" x14ac:dyDescent="0.25">
      <c r="A19644" s="162"/>
      <c r="B19644" s="162"/>
      <c r="C19644" s="162"/>
      <c r="D19644" s="162"/>
    </row>
    <row r="19645" spans="1:4" x14ac:dyDescent="0.25">
      <c r="A19645" s="162"/>
      <c r="B19645" s="162"/>
      <c r="C19645" s="162"/>
      <c r="D19645" s="162"/>
    </row>
    <row r="19646" spans="1:4" x14ac:dyDescent="0.25">
      <c r="A19646" s="162"/>
      <c r="B19646" s="162"/>
      <c r="C19646" s="162"/>
      <c r="D19646" s="162"/>
    </row>
    <row r="19647" spans="1:4" x14ac:dyDescent="0.25">
      <c r="A19647" s="162"/>
      <c r="B19647" s="162"/>
      <c r="C19647" s="162"/>
      <c r="D19647" s="162"/>
    </row>
    <row r="19648" spans="1:4" x14ac:dyDescent="0.25">
      <c r="A19648" s="162"/>
      <c r="B19648" s="162"/>
      <c r="C19648" s="162"/>
      <c r="D19648" s="162"/>
    </row>
    <row r="19649" spans="1:4" x14ac:dyDescent="0.25">
      <c r="A19649" s="162"/>
      <c r="B19649" s="162"/>
      <c r="C19649" s="162"/>
      <c r="D19649" s="162"/>
    </row>
    <row r="19650" spans="1:4" x14ac:dyDescent="0.25">
      <c r="A19650" s="162"/>
      <c r="B19650" s="162"/>
      <c r="C19650" s="162"/>
      <c r="D19650" s="162"/>
    </row>
    <row r="19651" spans="1:4" x14ac:dyDescent="0.25">
      <c r="A19651" s="162"/>
      <c r="B19651" s="162"/>
      <c r="C19651" s="162"/>
      <c r="D19651" s="162"/>
    </row>
    <row r="19652" spans="1:4" x14ac:dyDescent="0.25">
      <c r="A19652" s="162"/>
      <c r="B19652" s="162"/>
      <c r="C19652" s="162"/>
      <c r="D19652" s="162"/>
    </row>
    <row r="19653" spans="1:4" x14ac:dyDescent="0.25">
      <c r="A19653" s="162"/>
      <c r="B19653" s="162"/>
      <c r="C19653" s="162"/>
      <c r="D19653" s="162"/>
    </row>
    <row r="19654" spans="1:4" x14ac:dyDescent="0.25">
      <c r="A19654" s="162"/>
      <c r="B19654" s="162"/>
      <c r="C19654" s="162"/>
      <c r="D19654" s="162"/>
    </row>
    <row r="19655" spans="1:4" x14ac:dyDescent="0.25">
      <c r="A19655" s="162"/>
      <c r="B19655" s="162"/>
      <c r="C19655" s="162"/>
      <c r="D19655" s="162"/>
    </row>
    <row r="19656" spans="1:4" x14ac:dyDescent="0.25">
      <c r="A19656" s="162"/>
      <c r="B19656" s="162"/>
      <c r="C19656" s="162"/>
      <c r="D19656" s="162"/>
    </row>
    <row r="19657" spans="1:4" x14ac:dyDescent="0.25">
      <c r="A19657" s="162"/>
      <c r="B19657" s="162"/>
      <c r="C19657" s="162"/>
      <c r="D19657" s="162"/>
    </row>
    <row r="19658" spans="1:4" x14ac:dyDescent="0.25">
      <c r="A19658" s="162"/>
      <c r="B19658" s="162"/>
      <c r="C19658" s="162"/>
      <c r="D19658" s="162"/>
    </row>
    <row r="19659" spans="1:4" x14ac:dyDescent="0.25">
      <c r="A19659" s="162"/>
      <c r="B19659" s="162"/>
      <c r="C19659" s="162"/>
      <c r="D19659" s="162"/>
    </row>
    <row r="19660" spans="1:4" x14ac:dyDescent="0.25">
      <c r="A19660" s="162"/>
      <c r="B19660" s="162"/>
      <c r="C19660" s="162"/>
      <c r="D19660" s="162"/>
    </row>
    <row r="19661" spans="1:4" x14ac:dyDescent="0.25">
      <c r="A19661" s="162"/>
      <c r="B19661" s="162"/>
      <c r="C19661" s="162"/>
      <c r="D19661" s="162"/>
    </row>
    <row r="19662" spans="1:4" x14ac:dyDescent="0.25">
      <c r="A19662" s="162"/>
      <c r="B19662" s="162"/>
      <c r="C19662" s="162"/>
      <c r="D19662" s="162"/>
    </row>
    <row r="19663" spans="1:4" x14ac:dyDescent="0.25">
      <c r="A19663" s="162"/>
      <c r="B19663" s="162"/>
      <c r="C19663" s="162"/>
      <c r="D19663" s="162"/>
    </row>
    <row r="19664" spans="1:4" x14ac:dyDescent="0.25">
      <c r="A19664" s="162"/>
      <c r="B19664" s="162"/>
      <c r="C19664" s="162"/>
      <c r="D19664" s="162"/>
    </row>
    <row r="19665" spans="1:4" x14ac:dyDescent="0.25">
      <c r="A19665" s="162"/>
      <c r="B19665" s="162"/>
      <c r="C19665" s="162"/>
      <c r="D19665" s="162"/>
    </row>
    <row r="19666" spans="1:4" x14ac:dyDescent="0.25">
      <c r="A19666" s="162"/>
      <c r="B19666" s="162"/>
      <c r="C19666" s="162"/>
      <c r="D19666" s="162"/>
    </row>
    <row r="19667" spans="1:4" x14ac:dyDescent="0.25">
      <c r="A19667" s="162"/>
      <c r="B19667" s="162"/>
      <c r="C19667" s="162"/>
      <c r="D19667" s="162"/>
    </row>
    <row r="19668" spans="1:4" x14ac:dyDescent="0.25">
      <c r="A19668" s="162"/>
      <c r="B19668" s="162"/>
      <c r="C19668" s="162"/>
      <c r="D19668" s="162"/>
    </row>
    <row r="19669" spans="1:4" x14ac:dyDescent="0.25">
      <c r="A19669" s="162"/>
      <c r="B19669" s="162"/>
      <c r="C19669" s="162"/>
      <c r="D19669" s="162"/>
    </row>
    <row r="19670" spans="1:4" x14ac:dyDescent="0.25">
      <c r="A19670" s="162"/>
      <c r="B19670" s="162"/>
      <c r="C19670" s="162"/>
      <c r="D19670" s="162"/>
    </row>
    <row r="19671" spans="1:4" x14ac:dyDescent="0.25">
      <c r="A19671" s="162"/>
      <c r="B19671" s="162"/>
      <c r="C19671" s="162"/>
      <c r="D19671" s="162"/>
    </row>
    <row r="19672" spans="1:4" x14ac:dyDescent="0.25">
      <c r="A19672" s="162"/>
      <c r="B19672" s="162"/>
      <c r="C19672" s="162"/>
      <c r="D19672" s="162"/>
    </row>
    <row r="19673" spans="1:4" x14ac:dyDescent="0.25">
      <c r="A19673" s="162"/>
      <c r="B19673" s="162"/>
      <c r="C19673" s="162"/>
      <c r="D19673" s="162"/>
    </row>
    <row r="19674" spans="1:4" x14ac:dyDescent="0.25">
      <c r="A19674" s="162"/>
      <c r="B19674" s="162"/>
      <c r="C19674" s="162"/>
      <c r="D19674" s="162"/>
    </row>
    <row r="19675" spans="1:4" x14ac:dyDescent="0.25">
      <c r="A19675" s="162"/>
      <c r="B19675" s="162"/>
      <c r="C19675" s="162"/>
      <c r="D19675" s="162"/>
    </row>
    <row r="19676" spans="1:4" x14ac:dyDescent="0.25">
      <c r="A19676" s="162"/>
      <c r="B19676" s="162"/>
      <c r="C19676" s="162"/>
      <c r="D19676" s="162"/>
    </row>
    <row r="19677" spans="1:4" x14ac:dyDescent="0.25">
      <c r="A19677" s="162"/>
      <c r="B19677" s="162"/>
      <c r="C19677" s="162"/>
      <c r="D19677" s="162"/>
    </row>
    <row r="19678" spans="1:4" x14ac:dyDescent="0.25">
      <c r="A19678" s="162"/>
      <c r="B19678" s="162"/>
      <c r="C19678" s="162"/>
      <c r="D19678" s="162"/>
    </row>
    <row r="19679" spans="1:4" x14ac:dyDescent="0.25">
      <c r="A19679" s="162"/>
      <c r="B19679" s="162"/>
      <c r="C19679" s="162"/>
      <c r="D19679" s="162"/>
    </row>
    <row r="19680" spans="1:4" x14ac:dyDescent="0.25">
      <c r="A19680" s="162"/>
      <c r="B19680" s="162"/>
      <c r="C19680" s="162"/>
      <c r="D19680" s="162"/>
    </row>
    <row r="19681" spans="1:4" x14ac:dyDescent="0.25">
      <c r="A19681" s="162"/>
      <c r="B19681" s="162"/>
      <c r="C19681" s="162"/>
      <c r="D19681" s="162"/>
    </row>
    <row r="19682" spans="1:4" x14ac:dyDescent="0.25">
      <c r="A19682" s="162"/>
      <c r="B19682" s="162"/>
      <c r="C19682" s="162"/>
      <c r="D19682" s="162"/>
    </row>
    <row r="19683" spans="1:4" x14ac:dyDescent="0.25">
      <c r="A19683" s="162"/>
      <c r="B19683" s="162"/>
      <c r="C19683" s="162"/>
      <c r="D19683" s="162"/>
    </row>
    <row r="19684" spans="1:4" x14ac:dyDescent="0.25">
      <c r="A19684" s="162"/>
      <c r="B19684" s="162"/>
      <c r="C19684" s="162"/>
      <c r="D19684" s="162"/>
    </row>
    <row r="19685" spans="1:4" x14ac:dyDescent="0.25">
      <c r="A19685" s="162"/>
      <c r="B19685" s="162"/>
      <c r="C19685" s="162"/>
      <c r="D19685" s="162"/>
    </row>
    <row r="19686" spans="1:4" x14ac:dyDescent="0.25">
      <c r="A19686" s="162"/>
      <c r="B19686" s="162"/>
      <c r="C19686" s="162"/>
      <c r="D19686" s="162"/>
    </row>
    <row r="19687" spans="1:4" x14ac:dyDescent="0.25">
      <c r="A19687" s="162"/>
      <c r="B19687" s="162"/>
      <c r="C19687" s="162"/>
      <c r="D19687" s="162"/>
    </row>
    <row r="19688" spans="1:4" x14ac:dyDescent="0.25">
      <c r="A19688" s="162"/>
      <c r="B19688" s="162"/>
      <c r="C19688" s="162"/>
      <c r="D19688" s="162"/>
    </row>
    <row r="19689" spans="1:4" x14ac:dyDescent="0.25">
      <c r="A19689" s="162"/>
      <c r="B19689" s="162"/>
      <c r="C19689" s="162"/>
      <c r="D19689" s="162"/>
    </row>
    <row r="19690" spans="1:4" x14ac:dyDescent="0.25">
      <c r="A19690" s="162"/>
      <c r="B19690" s="162"/>
      <c r="C19690" s="162"/>
      <c r="D19690" s="162"/>
    </row>
    <row r="19691" spans="1:4" x14ac:dyDescent="0.25">
      <c r="A19691" s="162"/>
      <c r="B19691" s="162"/>
      <c r="C19691" s="162"/>
      <c r="D19691" s="162"/>
    </row>
    <row r="19692" spans="1:4" x14ac:dyDescent="0.25">
      <c r="A19692" s="162"/>
      <c r="B19692" s="162"/>
      <c r="C19692" s="162"/>
      <c r="D19692" s="162"/>
    </row>
    <row r="19693" spans="1:4" x14ac:dyDescent="0.25">
      <c r="A19693" s="162"/>
      <c r="B19693" s="162"/>
      <c r="C19693" s="162"/>
      <c r="D19693" s="162"/>
    </row>
    <row r="19694" spans="1:4" x14ac:dyDescent="0.25">
      <c r="A19694" s="162"/>
      <c r="B19694" s="162"/>
      <c r="C19694" s="162"/>
      <c r="D19694" s="162"/>
    </row>
    <row r="19695" spans="1:4" x14ac:dyDescent="0.25">
      <c r="A19695" s="162"/>
      <c r="B19695" s="162"/>
      <c r="C19695" s="162"/>
      <c r="D19695" s="162"/>
    </row>
    <row r="19696" spans="1:4" x14ac:dyDescent="0.25">
      <c r="A19696" s="162"/>
      <c r="B19696" s="162"/>
      <c r="C19696" s="162"/>
      <c r="D19696" s="162"/>
    </row>
    <row r="19697" spans="1:4" x14ac:dyDescent="0.25">
      <c r="A19697" s="162"/>
      <c r="B19697" s="162"/>
      <c r="C19697" s="162"/>
      <c r="D19697" s="162"/>
    </row>
    <row r="19698" spans="1:4" x14ac:dyDescent="0.25">
      <c r="A19698" s="162"/>
      <c r="B19698" s="162"/>
      <c r="C19698" s="162"/>
      <c r="D19698" s="162"/>
    </row>
    <row r="19699" spans="1:4" x14ac:dyDescent="0.25">
      <c r="A19699" s="162"/>
      <c r="B19699" s="162"/>
      <c r="C19699" s="162"/>
      <c r="D19699" s="162"/>
    </row>
    <row r="19700" spans="1:4" x14ac:dyDescent="0.25">
      <c r="A19700" s="162"/>
      <c r="B19700" s="162"/>
      <c r="C19700" s="162"/>
      <c r="D19700" s="162"/>
    </row>
    <row r="19701" spans="1:4" x14ac:dyDescent="0.25">
      <c r="A19701" s="162"/>
      <c r="B19701" s="162"/>
      <c r="C19701" s="162"/>
      <c r="D19701" s="162"/>
    </row>
    <row r="19702" spans="1:4" x14ac:dyDescent="0.25">
      <c r="A19702" s="162"/>
      <c r="B19702" s="162"/>
      <c r="C19702" s="162"/>
      <c r="D19702" s="162"/>
    </row>
    <row r="19703" spans="1:4" x14ac:dyDescent="0.25">
      <c r="A19703" s="162"/>
      <c r="B19703" s="162"/>
      <c r="C19703" s="162"/>
      <c r="D19703" s="162"/>
    </row>
    <row r="19704" spans="1:4" x14ac:dyDescent="0.25">
      <c r="A19704" s="162"/>
      <c r="B19704" s="162"/>
      <c r="C19704" s="162"/>
      <c r="D19704" s="162"/>
    </row>
    <row r="19705" spans="1:4" x14ac:dyDescent="0.25">
      <c r="A19705" s="162"/>
      <c r="B19705" s="162"/>
      <c r="C19705" s="162"/>
      <c r="D19705" s="162"/>
    </row>
    <row r="19706" spans="1:4" x14ac:dyDescent="0.25">
      <c r="A19706" s="162"/>
      <c r="B19706" s="162"/>
      <c r="C19706" s="162"/>
      <c r="D19706" s="162"/>
    </row>
    <row r="19707" spans="1:4" x14ac:dyDescent="0.25">
      <c r="A19707" s="162"/>
      <c r="B19707" s="162"/>
      <c r="C19707" s="162"/>
      <c r="D19707" s="162"/>
    </row>
    <row r="19708" spans="1:4" x14ac:dyDescent="0.25">
      <c r="A19708" s="162"/>
      <c r="B19708" s="162"/>
      <c r="C19708" s="162"/>
      <c r="D19708" s="162"/>
    </row>
    <row r="19709" spans="1:4" x14ac:dyDescent="0.25">
      <c r="A19709" s="162"/>
      <c r="B19709" s="162"/>
      <c r="C19709" s="162"/>
      <c r="D19709" s="162"/>
    </row>
    <row r="19710" spans="1:4" x14ac:dyDescent="0.25">
      <c r="A19710" s="162"/>
      <c r="B19710" s="162"/>
      <c r="C19710" s="162"/>
      <c r="D19710" s="162"/>
    </row>
    <row r="19711" spans="1:4" x14ac:dyDescent="0.25">
      <c r="A19711" s="162"/>
      <c r="B19711" s="162"/>
      <c r="C19711" s="162"/>
      <c r="D19711" s="162"/>
    </row>
    <row r="19712" spans="1:4" x14ac:dyDescent="0.25">
      <c r="A19712" s="162"/>
      <c r="B19712" s="162"/>
      <c r="C19712" s="162"/>
      <c r="D19712" s="162"/>
    </row>
    <row r="19713" spans="1:4" x14ac:dyDescent="0.25">
      <c r="A19713" s="162"/>
      <c r="B19713" s="162"/>
      <c r="C19713" s="162"/>
      <c r="D19713" s="162"/>
    </row>
    <row r="19714" spans="1:4" x14ac:dyDescent="0.25">
      <c r="A19714" s="162"/>
      <c r="B19714" s="162"/>
      <c r="C19714" s="162"/>
      <c r="D19714" s="162"/>
    </row>
    <row r="19715" spans="1:4" x14ac:dyDescent="0.25">
      <c r="A19715" s="162"/>
      <c r="B19715" s="162"/>
      <c r="C19715" s="162"/>
      <c r="D19715" s="162"/>
    </row>
    <row r="19716" spans="1:4" x14ac:dyDescent="0.25">
      <c r="A19716" s="162"/>
      <c r="B19716" s="162"/>
      <c r="C19716" s="162"/>
      <c r="D19716" s="162"/>
    </row>
    <row r="19717" spans="1:4" x14ac:dyDescent="0.25">
      <c r="A19717" s="162"/>
      <c r="B19717" s="162"/>
      <c r="C19717" s="162"/>
      <c r="D19717" s="162"/>
    </row>
    <row r="19718" spans="1:4" x14ac:dyDescent="0.25">
      <c r="A19718" s="162"/>
      <c r="B19718" s="162"/>
      <c r="C19718" s="162"/>
      <c r="D19718" s="162"/>
    </row>
    <row r="19719" spans="1:4" x14ac:dyDescent="0.25">
      <c r="A19719" s="162"/>
      <c r="B19719" s="162"/>
      <c r="C19719" s="162"/>
      <c r="D19719" s="162"/>
    </row>
    <row r="19720" spans="1:4" x14ac:dyDescent="0.25">
      <c r="A19720" s="162"/>
      <c r="B19720" s="162"/>
      <c r="C19720" s="162"/>
      <c r="D19720" s="162"/>
    </row>
    <row r="19721" spans="1:4" x14ac:dyDescent="0.25">
      <c r="A19721" s="162"/>
      <c r="B19721" s="162"/>
      <c r="C19721" s="162"/>
      <c r="D19721" s="162"/>
    </row>
    <row r="19722" spans="1:4" x14ac:dyDescent="0.25">
      <c r="A19722" s="162"/>
      <c r="B19722" s="162"/>
      <c r="C19722" s="162"/>
      <c r="D19722" s="162"/>
    </row>
    <row r="19723" spans="1:4" x14ac:dyDescent="0.25">
      <c r="A19723" s="162"/>
      <c r="B19723" s="162"/>
      <c r="C19723" s="162"/>
      <c r="D19723" s="162"/>
    </row>
    <row r="19724" spans="1:4" x14ac:dyDescent="0.25">
      <c r="A19724" s="162"/>
      <c r="B19724" s="162"/>
      <c r="C19724" s="162"/>
      <c r="D19724" s="162"/>
    </row>
    <row r="19725" spans="1:4" x14ac:dyDescent="0.25">
      <c r="A19725" s="162"/>
      <c r="B19725" s="162"/>
      <c r="C19725" s="162"/>
      <c r="D19725" s="162"/>
    </row>
    <row r="19726" spans="1:4" x14ac:dyDescent="0.25">
      <c r="A19726" s="162"/>
      <c r="B19726" s="162"/>
      <c r="C19726" s="162"/>
      <c r="D19726" s="162"/>
    </row>
    <row r="19727" spans="1:4" x14ac:dyDescent="0.25">
      <c r="A19727" s="162"/>
      <c r="B19727" s="162"/>
      <c r="C19727" s="162"/>
      <c r="D19727" s="162"/>
    </row>
    <row r="19728" spans="1:4" x14ac:dyDescent="0.25">
      <c r="A19728" s="162"/>
      <c r="B19728" s="162"/>
      <c r="C19728" s="162"/>
      <c r="D19728" s="162"/>
    </row>
    <row r="19729" spans="1:4" x14ac:dyDescent="0.25">
      <c r="A19729" s="162"/>
      <c r="B19729" s="162"/>
      <c r="C19729" s="162"/>
      <c r="D19729" s="162"/>
    </row>
    <row r="19730" spans="1:4" x14ac:dyDescent="0.25">
      <c r="A19730" s="162"/>
      <c r="B19730" s="162"/>
      <c r="C19730" s="162"/>
      <c r="D19730" s="162"/>
    </row>
    <row r="19731" spans="1:4" x14ac:dyDescent="0.25">
      <c r="A19731" s="162"/>
      <c r="B19731" s="162"/>
      <c r="C19731" s="162"/>
      <c r="D19731" s="162"/>
    </row>
    <row r="19732" spans="1:4" x14ac:dyDescent="0.25">
      <c r="A19732" s="162"/>
      <c r="B19732" s="162"/>
      <c r="C19732" s="162"/>
      <c r="D19732" s="162"/>
    </row>
    <row r="19733" spans="1:4" x14ac:dyDescent="0.25">
      <c r="A19733" s="162"/>
      <c r="B19733" s="162"/>
      <c r="C19733" s="162"/>
      <c r="D19733" s="162"/>
    </row>
    <row r="19734" spans="1:4" x14ac:dyDescent="0.25">
      <c r="A19734" s="162"/>
      <c r="B19734" s="162"/>
      <c r="C19734" s="162"/>
      <c r="D19734" s="162"/>
    </row>
    <row r="19735" spans="1:4" x14ac:dyDescent="0.25">
      <c r="A19735" s="162"/>
      <c r="B19735" s="162"/>
      <c r="C19735" s="162"/>
      <c r="D19735" s="162"/>
    </row>
    <row r="19736" spans="1:4" x14ac:dyDescent="0.25">
      <c r="A19736" s="162"/>
      <c r="B19736" s="162"/>
      <c r="C19736" s="162"/>
      <c r="D19736" s="162"/>
    </row>
    <row r="19737" spans="1:4" x14ac:dyDescent="0.25">
      <c r="A19737" s="162"/>
      <c r="B19737" s="162"/>
      <c r="C19737" s="162"/>
      <c r="D19737" s="162"/>
    </row>
    <row r="19738" spans="1:4" x14ac:dyDescent="0.25">
      <c r="A19738" s="162"/>
      <c r="B19738" s="162"/>
      <c r="C19738" s="162"/>
      <c r="D19738" s="162"/>
    </row>
    <row r="19739" spans="1:4" x14ac:dyDescent="0.25">
      <c r="A19739" s="162"/>
      <c r="B19739" s="162"/>
      <c r="C19739" s="162"/>
      <c r="D19739" s="162"/>
    </row>
    <row r="19740" spans="1:4" x14ac:dyDescent="0.25">
      <c r="A19740" s="162"/>
      <c r="B19740" s="162"/>
      <c r="C19740" s="162"/>
      <c r="D19740" s="162"/>
    </row>
    <row r="19741" spans="1:4" x14ac:dyDescent="0.25">
      <c r="A19741" s="162"/>
      <c r="B19741" s="162"/>
      <c r="C19741" s="162"/>
      <c r="D19741" s="162"/>
    </row>
    <row r="19742" spans="1:4" x14ac:dyDescent="0.25">
      <c r="A19742" s="162"/>
      <c r="B19742" s="162"/>
      <c r="C19742" s="162"/>
      <c r="D19742" s="162"/>
    </row>
    <row r="19743" spans="1:4" x14ac:dyDescent="0.25">
      <c r="A19743" s="162"/>
      <c r="B19743" s="162"/>
      <c r="C19743" s="162"/>
      <c r="D19743" s="162"/>
    </row>
    <row r="19744" spans="1:4" x14ac:dyDescent="0.25">
      <c r="A19744" s="162"/>
      <c r="B19744" s="162"/>
      <c r="C19744" s="162"/>
      <c r="D19744" s="162"/>
    </row>
    <row r="19745" spans="1:4" x14ac:dyDescent="0.25">
      <c r="A19745" s="162"/>
      <c r="B19745" s="162"/>
      <c r="C19745" s="162"/>
      <c r="D19745" s="162"/>
    </row>
    <row r="19746" spans="1:4" x14ac:dyDescent="0.25">
      <c r="A19746" s="162"/>
      <c r="B19746" s="162"/>
      <c r="C19746" s="162"/>
      <c r="D19746" s="162"/>
    </row>
    <row r="19747" spans="1:4" x14ac:dyDescent="0.25">
      <c r="A19747" s="162"/>
      <c r="B19747" s="162"/>
      <c r="C19747" s="162"/>
      <c r="D19747" s="162"/>
    </row>
    <row r="19748" spans="1:4" x14ac:dyDescent="0.25">
      <c r="A19748" s="162"/>
      <c r="B19748" s="162"/>
      <c r="C19748" s="162"/>
      <c r="D19748" s="162"/>
    </row>
    <row r="19749" spans="1:4" x14ac:dyDescent="0.25">
      <c r="A19749" s="162"/>
      <c r="B19749" s="162"/>
      <c r="C19749" s="162"/>
      <c r="D19749" s="162"/>
    </row>
    <row r="19750" spans="1:4" x14ac:dyDescent="0.25">
      <c r="A19750" s="162"/>
      <c r="B19750" s="162"/>
      <c r="C19750" s="162"/>
      <c r="D19750" s="162"/>
    </row>
    <row r="19751" spans="1:4" x14ac:dyDescent="0.25">
      <c r="A19751" s="162"/>
      <c r="B19751" s="162"/>
      <c r="C19751" s="162"/>
      <c r="D19751" s="162"/>
    </row>
    <row r="19752" spans="1:4" x14ac:dyDescent="0.25">
      <c r="A19752" s="162"/>
      <c r="B19752" s="162"/>
      <c r="C19752" s="162"/>
      <c r="D19752" s="162"/>
    </row>
    <row r="19753" spans="1:4" x14ac:dyDescent="0.25">
      <c r="A19753" s="162"/>
      <c r="B19753" s="162"/>
      <c r="C19753" s="162"/>
      <c r="D19753" s="162"/>
    </row>
    <row r="19754" spans="1:4" x14ac:dyDescent="0.25">
      <c r="A19754" s="162"/>
      <c r="B19754" s="162"/>
      <c r="C19754" s="162"/>
      <c r="D19754" s="162"/>
    </row>
    <row r="19755" spans="1:4" x14ac:dyDescent="0.25">
      <c r="A19755" s="162"/>
      <c r="B19755" s="162"/>
      <c r="C19755" s="162"/>
      <c r="D19755" s="162"/>
    </row>
    <row r="19756" spans="1:4" x14ac:dyDescent="0.25">
      <c r="A19756" s="162"/>
      <c r="B19756" s="162"/>
      <c r="C19756" s="162"/>
      <c r="D19756" s="162"/>
    </row>
    <row r="19757" spans="1:4" x14ac:dyDescent="0.25">
      <c r="A19757" s="162"/>
      <c r="B19757" s="162"/>
      <c r="C19757" s="162"/>
      <c r="D19757" s="162"/>
    </row>
    <row r="19758" spans="1:4" x14ac:dyDescent="0.25">
      <c r="A19758" s="162"/>
      <c r="B19758" s="162"/>
      <c r="C19758" s="162"/>
      <c r="D19758" s="162"/>
    </row>
    <row r="19759" spans="1:4" x14ac:dyDescent="0.25">
      <c r="A19759" s="162"/>
      <c r="B19759" s="162"/>
      <c r="C19759" s="162"/>
      <c r="D19759" s="162"/>
    </row>
    <row r="19760" spans="1:4" x14ac:dyDescent="0.25">
      <c r="A19760" s="162"/>
      <c r="B19760" s="162"/>
      <c r="C19760" s="162"/>
      <c r="D19760" s="162"/>
    </row>
    <row r="19761" spans="1:4" x14ac:dyDescent="0.25">
      <c r="A19761" s="162"/>
      <c r="B19761" s="162"/>
      <c r="C19761" s="162"/>
      <c r="D19761" s="162"/>
    </row>
    <row r="19762" spans="1:4" x14ac:dyDescent="0.25">
      <c r="A19762" s="162"/>
      <c r="B19762" s="162"/>
      <c r="C19762" s="162"/>
      <c r="D19762" s="162"/>
    </row>
    <row r="19763" spans="1:4" x14ac:dyDescent="0.25">
      <c r="A19763" s="162"/>
      <c r="B19763" s="162"/>
      <c r="C19763" s="162"/>
      <c r="D19763" s="162"/>
    </row>
    <row r="19764" spans="1:4" x14ac:dyDescent="0.25">
      <c r="A19764" s="162"/>
      <c r="B19764" s="162"/>
      <c r="C19764" s="162"/>
      <c r="D19764" s="162"/>
    </row>
    <row r="19765" spans="1:4" x14ac:dyDescent="0.25">
      <c r="A19765" s="162"/>
      <c r="B19765" s="162"/>
      <c r="C19765" s="162"/>
      <c r="D19765" s="162"/>
    </row>
    <row r="19766" spans="1:4" x14ac:dyDescent="0.25">
      <c r="A19766" s="162"/>
      <c r="B19766" s="162"/>
      <c r="C19766" s="162"/>
      <c r="D19766" s="162"/>
    </row>
    <row r="19767" spans="1:4" x14ac:dyDescent="0.25">
      <c r="A19767" s="162"/>
      <c r="B19767" s="162"/>
      <c r="C19767" s="162"/>
      <c r="D19767" s="162"/>
    </row>
    <row r="19768" spans="1:4" x14ac:dyDescent="0.25">
      <c r="A19768" s="162"/>
      <c r="B19768" s="162"/>
      <c r="C19768" s="162"/>
      <c r="D19768" s="162"/>
    </row>
    <row r="19769" spans="1:4" x14ac:dyDescent="0.25">
      <c r="A19769" s="162"/>
      <c r="B19769" s="162"/>
      <c r="C19769" s="162"/>
      <c r="D19769" s="162"/>
    </row>
    <row r="19770" spans="1:4" x14ac:dyDescent="0.25">
      <c r="A19770" s="162"/>
      <c r="B19770" s="162"/>
      <c r="C19770" s="162"/>
      <c r="D19770" s="162"/>
    </row>
    <row r="19771" spans="1:4" x14ac:dyDescent="0.25">
      <c r="A19771" s="162"/>
      <c r="B19771" s="162"/>
      <c r="C19771" s="162"/>
      <c r="D19771" s="162"/>
    </row>
    <row r="19772" spans="1:4" x14ac:dyDescent="0.25">
      <c r="A19772" s="162"/>
      <c r="B19772" s="162"/>
      <c r="C19772" s="162"/>
      <c r="D19772" s="162"/>
    </row>
    <row r="19773" spans="1:4" x14ac:dyDescent="0.25">
      <c r="A19773" s="162"/>
      <c r="B19773" s="162"/>
      <c r="C19773" s="162"/>
      <c r="D19773" s="162"/>
    </row>
    <row r="19774" spans="1:4" x14ac:dyDescent="0.25">
      <c r="A19774" s="162"/>
      <c r="B19774" s="162"/>
      <c r="C19774" s="162"/>
      <c r="D19774" s="162"/>
    </row>
    <row r="19775" spans="1:4" x14ac:dyDescent="0.25">
      <c r="A19775" s="162"/>
      <c r="B19775" s="162"/>
      <c r="C19775" s="162"/>
      <c r="D19775" s="162"/>
    </row>
    <row r="19776" spans="1:4" x14ac:dyDescent="0.25">
      <c r="A19776" s="162"/>
      <c r="B19776" s="162"/>
      <c r="C19776" s="162"/>
      <c r="D19776" s="162"/>
    </row>
    <row r="19777" spans="1:4" x14ac:dyDescent="0.25">
      <c r="A19777" s="162"/>
      <c r="B19777" s="162"/>
      <c r="C19777" s="162"/>
      <c r="D19777" s="162"/>
    </row>
    <row r="19778" spans="1:4" x14ac:dyDescent="0.25">
      <c r="A19778" s="162"/>
      <c r="B19778" s="162"/>
      <c r="C19778" s="162"/>
      <c r="D19778" s="162"/>
    </row>
    <row r="19779" spans="1:4" x14ac:dyDescent="0.25">
      <c r="A19779" s="162"/>
      <c r="B19779" s="162"/>
      <c r="C19779" s="162"/>
      <c r="D19779" s="162"/>
    </row>
    <row r="19780" spans="1:4" x14ac:dyDescent="0.25">
      <c r="A19780" s="162"/>
      <c r="B19780" s="162"/>
      <c r="C19780" s="162"/>
      <c r="D19780" s="162"/>
    </row>
    <row r="19781" spans="1:4" x14ac:dyDescent="0.25">
      <c r="A19781" s="162"/>
      <c r="B19781" s="162"/>
      <c r="C19781" s="162"/>
      <c r="D19781" s="162"/>
    </row>
    <row r="19782" spans="1:4" x14ac:dyDescent="0.25">
      <c r="A19782" s="162"/>
      <c r="B19782" s="162"/>
      <c r="C19782" s="162"/>
      <c r="D19782" s="162"/>
    </row>
    <row r="19783" spans="1:4" x14ac:dyDescent="0.25">
      <c r="A19783" s="162"/>
      <c r="B19783" s="162"/>
      <c r="C19783" s="162"/>
      <c r="D19783" s="162"/>
    </row>
    <row r="19784" spans="1:4" x14ac:dyDescent="0.25">
      <c r="A19784" s="162"/>
      <c r="B19784" s="162"/>
      <c r="C19784" s="162"/>
      <c r="D19784" s="162"/>
    </row>
    <row r="19785" spans="1:4" x14ac:dyDescent="0.25">
      <c r="A19785" s="162"/>
      <c r="B19785" s="162"/>
      <c r="C19785" s="162"/>
      <c r="D19785" s="162"/>
    </row>
    <row r="19786" spans="1:4" x14ac:dyDescent="0.25">
      <c r="A19786" s="162"/>
      <c r="B19786" s="162"/>
      <c r="C19786" s="162"/>
      <c r="D19786" s="162"/>
    </row>
    <row r="19787" spans="1:4" x14ac:dyDescent="0.25">
      <c r="A19787" s="162"/>
      <c r="B19787" s="162"/>
      <c r="C19787" s="162"/>
      <c r="D19787" s="162"/>
    </row>
    <row r="19788" spans="1:4" x14ac:dyDescent="0.25">
      <c r="A19788" s="162"/>
      <c r="B19788" s="162"/>
      <c r="C19788" s="162"/>
      <c r="D19788" s="162"/>
    </row>
    <row r="19789" spans="1:4" x14ac:dyDescent="0.25">
      <c r="A19789" s="162"/>
      <c r="B19789" s="162"/>
      <c r="C19789" s="162"/>
      <c r="D19789" s="162"/>
    </row>
    <row r="19790" spans="1:4" x14ac:dyDescent="0.25">
      <c r="A19790" s="162"/>
      <c r="B19790" s="162"/>
      <c r="C19790" s="162"/>
      <c r="D19790" s="162"/>
    </row>
    <row r="19791" spans="1:4" x14ac:dyDescent="0.25">
      <c r="A19791" s="162"/>
      <c r="B19791" s="162"/>
      <c r="C19791" s="162"/>
      <c r="D19791" s="162"/>
    </row>
    <row r="19792" spans="1:4" x14ac:dyDescent="0.25">
      <c r="A19792" s="162"/>
      <c r="B19792" s="162"/>
      <c r="C19792" s="162"/>
      <c r="D19792" s="162"/>
    </row>
    <row r="19793" spans="1:4" x14ac:dyDescent="0.25">
      <c r="A19793" s="162"/>
      <c r="B19793" s="162"/>
      <c r="C19793" s="162"/>
      <c r="D19793" s="162"/>
    </row>
    <row r="19794" spans="1:4" x14ac:dyDescent="0.25">
      <c r="A19794" s="162"/>
      <c r="B19794" s="162"/>
      <c r="C19794" s="162"/>
      <c r="D19794" s="162"/>
    </row>
    <row r="19795" spans="1:4" x14ac:dyDescent="0.25">
      <c r="A19795" s="162"/>
      <c r="B19795" s="162"/>
      <c r="C19795" s="162"/>
      <c r="D19795" s="162"/>
    </row>
    <row r="19796" spans="1:4" x14ac:dyDescent="0.25">
      <c r="A19796" s="162"/>
      <c r="B19796" s="162"/>
      <c r="C19796" s="162"/>
      <c r="D19796" s="162"/>
    </row>
    <row r="19797" spans="1:4" x14ac:dyDescent="0.25">
      <c r="A19797" s="162"/>
      <c r="B19797" s="162"/>
      <c r="C19797" s="162"/>
      <c r="D19797" s="162"/>
    </row>
    <row r="19798" spans="1:4" x14ac:dyDescent="0.25">
      <c r="A19798" s="162"/>
      <c r="B19798" s="162"/>
      <c r="C19798" s="162"/>
      <c r="D19798" s="162"/>
    </row>
    <row r="19799" spans="1:4" x14ac:dyDescent="0.25">
      <c r="A19799" s="162"/>
      <c r="B19799" s="162"/>
      <c r="C19799" s="162"/>
      <c r="D19799" s="162"/>
    </row>
    <row r="19800" spans="1:4" x14ac:dyDescent="0.25">
      <c r="A19800" s="162"/>
      <c r="B19800" s="162"/>
      <c r="C19800" s="162"/>
      <c r="D19800" s="162"/>
    </row>
    <row r="19801" spans="1:4" x14ac:dyDescent="0.25">
      <c r="A19801" s="162"/>
      <c r="B19801" s="162"/>
      <c r="C19801" s="162"/>
      <c r="D19801" s="162"/>
    </row>
    <row r="19802" spans="1:4" x14ac:dyDescent="0.25">
      <c r="A19802" s="162"/>
      <c r="B19802" s="162"/>
      <c r="C19802" s="162"/>
      <c r="D19802" s="162"/>
    </row>
    <row r="19803" spans="1:4" x14ac:dyDescent="0.25">
      <c r="A19803" s="162"/>
      <c r="B19803" s="162"/>
      <c r="C19803" s="162"/>
      <c r="D19803" s="162"/>
    </row>
    <row r="19804" spans="1:4" x14ac:dyDescent="0.25">
      <c r="A19804" s="162"/>
      <c r="B19804" s="162"/>
      <c r="C19804" s="162"/>
      <c r="D19804" s="162"/>
    </row>
    <row r="19805" spans="1:4" x14ac:dyDescent="0.25">
      <c r="A19805" s="162"/>
      <c r="B19805" s="162"/>
      <c r="C19805" s="162"/>
      <c r="D19805" s="162"/>
    </row>
    <row r="19806" spans="1:4" x14ac:dyDescent="0.25">
      <c r="A19806" s="162"/>
      <c r="B19806" s="162"/>
      <c r="C19806" s="162"/>
      <c r="D19806" s="162"/>
    </row>
    <row r="19807" spans="1:4" x14ac:dyDescent="0.25">
      <c r="A19807" s="162"/>
      <c r="B19807" s="162"/>
      <c r="C19807" s="162"/>
      <c r="D19807" s="162"/>
    </row>
    <row r="19808" spans="1:4" x14ac:dyDescent="0.25">
      <c r="A19808" s="162"/>
      <c r="B19808" s="162"/>
      <c r="C19808" s="162"/>
      <c r="D19808" s="162"/>
    </row>
    <row r="19809" spans="1:4" x14ac:dyDescent="0.25">
      <c r="A19809" s="162"/>
      <c r="B19809" s="162"/>
      <c r="C19809" s="162"/>
      <c r="D19809" s="162"/>
    </row>
    <row r="19810" spans="1:4" x14ac:dyDescent="0.25">
      <c r="A19810" s="162"/>
      <c r="B19810" s="162"/>
      <c r="C19810" s="162"/>
      <c r="D19810" s="162"/>
    </row>
    <row r="19811" spans="1:4" x14ac:dyDescent="0.25">
      <c r="A19811" s="162"/>
      <c r="B19811" s="162"/>
      <c r="C19811" s="162"/>
      <c r="D19811" s="162"/>
    </row>
    <row r="19812" spans="1:4" x14ac:dyDescent="0.25">
      <c r="A19812" s="162"/>
      <c r="B19812" s="162"/>
      <c r="C19812" s="162"/>
      <c r="D19812" s="162"/>
    </row>
    <row r="19813" spans="1:4" x14ac:dyDescent="0.25">
      <c r="A19813" s="162"/>
      <c r="B19813" s="162"/>
      <c r="C19813" s="162"/>
      <c r="D19813" s="162"/>
    </row>
    <row r="19814" spans="1:4" x14ac:dyDescent="0.25">
      <c r="A19814" s="162"/>
      <c r="B19814" s="162"/>
      <c r="C19814" s="162"/>
      <c r="D19814" s="162"/>
    </row>
    <row r="19815" spans="1:4" x14ac:dyDescent="0.25">
      <c r="A19815" s="162"/>
      <c r="B19815" s="162"/>
      <c r="C19815" s="162"/>
      <c r="D19815" s="162"/>
    </row>
    <row r="19816" spans="1:4" x14ac:dyDescent="0.25">
      <c r="A19816" s="162"/>
      <c r="B19816" s="162"/>
      <c r="C19816" s="162"/>
      <c r="D19816" s="162"/>
    </row>
    <row r="19817" spans="1:4" x14ac:dyDescent="0.25">
      <c r="A19817" s="162"/>
      <c r="B19817" s="162"/>
      <c r="C19817" s="162"/>
      <c r="D19817" s="162"/>
    </row>
    <row r="19818" spans="1:4" x14ac:dyDescent="0.25">
      <c r="A19818" s="162"/>
      <c r="B19818" s="162"/>
      <c r="C19818" s="162"/>
      <c r="D19818" s="162"/>
    </row>
    <row r="19819" spans="1:4" x14ac:dyDescent="0.25">
      <c r="A19819" s="162"/>
      <c r="B19819" s="162"/>
      <c r="C19819" s="162"/>
      <c r="D19819" s="162"/>
    </row>
    <row r="19820" spans="1:4" x14ac:dyDescent="0.25">
      <c r="A19820" s="162"/>
      <c r="B19820" s="162"/>
      <c r="C19820" s="162"/>
      <c r="D19820" s="162"/>
    </row>
    <row r="19821" spans="1:4" x14ac:dyDescent="0.25">
      <c r="A19821" s="162"/>
      <c r="B19821" s="162"/>
      <c r="C19821" s="162"/>
      <c r="D19821" s="162"/>
    </row>
    <row r="19822" spans="1:4" x14ac:dyDescent="0.25">
      <c r="A19822" s="162"/>
      <c r="B19822" s="162"/>
      <c r="C19822" s="162"/>
      <c r="D19822" s="162"/>
    </row>
    <row r="19823" spans="1:4" x14ac:dyDescent="0.25">
      <c r="A19823" s="162"/>
      <c r="B19823" s="162"/>
      <c r="C19823" s="162"/>
      <c r="D19823" s="162"/>
    </row>
    <row r="19824" spans="1:4" x14ac:dyDescent="0.25">
      <c r="A19824" s="162"/>
      <c r="B19824" s="162"/>
      <c r="C19824" s="162"/>
      <c r="D19824" s="162"/>
    </row>
    <row r="19825" spans="1:4" x14ac:dyDescent="0.25">
      <c r="A19825" s="162"/>
      <c r="B19825" s="162"/>
      <c r="C19825" s="162"/>
      <c r="D19825" s="162"/>
    </row>
    <row r="19826" spans="1:4" x14ac:dyDescent="0.25">
      <c r="A19826" s="162"/>
      <c r="B19826" s="162"/>
      <c r="C19826" s="162"/>
      <c r="D19826" s="162"/>
    </row>
    <row r="19827" spans="1:4" x14ac:dyDescent="0.25">
      <c r="A19827" s="162"/>
      <c r="B19827" s="162"/>
      <c r="C19827" s="162"/>
      <c r="D19827" s="162"/>
    </row>
    <row r="19828" spans="1:4" x14ac:dyDescent="0.25">
      <c r="A19828" s="162"/>
      <c r="B19828" s="162"/>
      <c r="C19828" s="162"/>
      <c r="D19828" s="162"/>
    </row>
    <row r="19829" spans="1:4" x14ac:dyDescent="0.25">
      <c r="A19829" s="162"/>
      <c r="B19829" s="162"/>
      <c r="C19829" s="162"/>
      <c r="D19829" s="162"/>
    </row>
    <row r="19830" spans="1:4" x14ac:dyDescent="0.25">
      <c r="A19830" s="162"/>
      <c r="B19830" s="162"/>
      <c r="C19830" s="162"/>
      <c r="D19830" s="162"/>
    </row>
    <row r="19831" spans="1:4" x14ac:dyDescent="0.25">
      <c r="A19831" s="162"/>
      <c r="B19831" s="162"/>
      <c r="C19831" s="162"/>
      <c r="D19831" s="162"/>
    </row>
    <row r="19832" spans="1:4" x14ac:dyDescent="0.25">
      <c r="A19832" s="162"/>
      <c r="B19832" s="162"/>
      <c r="C19832" s="162"/>
      <c r="D19832" s="162"/>
    </row>
    <row r="19833" spans="1:4" x14ac:dyDescent="0.25">
      <c r="A19833" s="162"/>
      <c r="B19833" s="162"/>
      <c r="C19833" s="162"/>
      <c r="D19833" s="162"/>
    </row>
    <row r="19834" spans="1:4" x14ac:dyDescent="0.25">
      <c r="A19834" s="162"/>
      <c r="B19834" s="162"/>
      <c r="C19834" s="162"/>
      <c r="D19834" s="162"/>
    </row>
    <row r="19835" spans="1:4" x14ac:dyDescent="0.25">
      <c r="A19835" s="162"/>
      <c r="B19835" s="162"/>
      <c r="C19835" s="162"/>
      <c r="D19835" s="162"/>
    </row>
    <row r="19836" spans="1:4" x14ac:dyDescent="0.25">
      <c r="A19836" s="162"/>
      <c r="B19836" s="162"/>
      <c r="C19836" s="162"/>
      <c r="D19836" s="162"/>
    </row>
    <row r="19837" spans="1:4" x14ac:dyDescent="0.25">
      <c r="A19837" s="162"/>
      <c r="B19837" s="162"/>
      <c r="C19837" s="162"/>
      <c r="D19837" s="162"/>
    </row>
    <row r="19838" spans="1:4" x14ac:dyDescent="0.25">
      <c r="A19838" s="162"/>
      <c r="B19838" s="162"/>
      <c r="C19838" s="162"/>
      <c r="D19838" s="162"/>
    </row>
    <row r="19839" spans="1:4" x14ac:dyDescent="0.25">
      <c r="A19839" s="162"/>
      <c r="B19839" s="162"/>
      <c r="C19839" s="162"/>
      <c r="D19839" s="162"/>
    </row>
    <row r="19840" spans="1:4" x14ac:dyDescent="0.25">
      <c r="A19840" s="162"/>
      <c r="B19840" s="162"/>
      <c r="C19840" s="162"/>
      <c r="D19840" s="162"/>
    </row>
    <row r="19841" spans="1:4" x14ac:dyDescent="0.25">
      <c r="A19841" s="162"/>
      <c r="B19841" s="162"/>
      <c r="C19841" s="162"/>
      <c r="D19841" s="162"/>
    </row>
    <row r="19842" spans="1:4" x14ac:dyDescent="0.25">
      <c r="A19842" s="162"/>
      <c r="B19842" s="162"/>
      <c r="C19842" s="162"/>
      <c r="D19842" s="162"/>
    </row>
    <row r="19843" spans="1:4" x14ac:dyDescent="0.25">
      <c r="A19843" s="162"/>
      <c r="B19843" s="162"/>
      <c r="C19843" s="162"/>
      <c r="D19843" s="162"/>
    </row>
    <row r="19844" spans="1:4" x14ac:dyDescent="0.25">
      <c r="A19844" s="162"/>
      <c r="B19844" s="162"/>
      <c r="C19844" s="162"/>
      <c r="D19844" s="162"/>
    </row>
    <row r="19845" spans="1:4" x14ac:dyDescent="0.25">
      <c r="A19845" s="162"/>
      <c r="B19845" s="162"/>
      <c r="C19845" s="162"/>
      <c r="D19845" s="162"/>
    </row>
    <row r="19846" spans="1:4" x14ac:dyDescent="0.25">
      <c r="A19846" s="162"/>
      <c r="B19846" s="162"/>
      <c r="C19846" s="162"/>
      <c r="D19846" s="162"/>
    </row>
    <row r="19847" spans="1:4" x14ac:dyDescent="0.25">
      <c r="A19847" s="162"/>
      <c r="B19847" s="162"/>
      <c r="C19847" s="162"/>
      <c r="D19847" s="162"/>
    </row>
    <row r="19848" spans="1:4" x14ac:dyDescent="0.25">
      <c r="A19848" s="162"/>
      <c r="B19848" s="162"/>
      <c r="C19848" s="162"/>
      <c r="D19848" s="162"/>
    </row>
    <row r="19849" spans="1:4" x14ac:dyDescent="0.25">
      <c r="A19849" s="162"/>
      <c r="B19849" s="162"/>
      <c r="C19849" s="162"/>
      <c r="D19849" s="162"/>
    </row>
    <row r="19850" spans="1:4" x14ac:dyDescent="0.25">
      <c r="A19850" s="162"/>
      <c r="B19850" s="162"/>
      <c r="C19850" s="162"/>
      <c r="D19850" s="162"/>
    </row>
    <row r="19851" spans="1:4" x14ac:dyDescent="0.25">
      <c r="A19851" s="162"/>
      <c r="B19851" s="162"/>
      <c r="C19851" s="162"/>
      <c r="D19851" s="162"/>
    </row>
    <row r="19852" spans="1:4" x14ac:dyDescent="0.25">
      <c r="A19852" s="162"/>
      <c r="B19852" s="162"/>
      <c r="C19852" s="162"/>
      <c r="D19852" s="162"/>
    </row>
    <row r="19853" spans="1:4" x14ac:dyDescent="0.25">
      <c r="A19853" s="162"/>
      <c r="B19853" s="162"/>
      <c r="C19853" s="162"/>
      <c r="D19853" s="162"/>
    </row>
    <row r="19854" spans="1:4" x14ac:dyDescent="0.25">
      <c r="A19854" s="162"/>
      <c r="B19854" s="162"/>
      <c r="C19854" s="162"/>
      <c r="D19854" s="162"/>
    </row>
    <row r="19855" spans="1:4" x14ac:dyDescent="0.25">
      <c r="A19855" s="162"/>
      <c r="B19855" s="162"/>
      <c r="C19855" s="162"/>
      <c r="D19855" s="162"/>
    </row>
    <row r="19856" spans="1:4" x14ac:dyDescent="0.25">
      <c r="A19856" s="162"/>
      <c r="B19856" s="162"/>
      <c r="C19856" s="162"/>
      <c r="D19856" s="162"/>
    </row>
    <row r="19857" spans="1:4" x14ac:dyDescent="0.25">
      <c r="A19857" s="162"/>
      <c r="B19857" s="162"/>
      <c r="C19857" s="162"/>
      <c r="D19857" s="162"/>
    </row>
    <row r="19858" spans="1:4" x14ac:dyDescent="0.25">
      <c r="A19858" s="162"/>
      <c r="B19858" s="162"/>
      <c r="C19858" s="162"/>
      <c r="D19858" s="162"/>
    </row>
    <row r="19859" spans="1:4" x14ac:dyDescent="0.25">
      <c r="A19859" s="162"/>
      <c r="B19859" s="162"/>
      <c r="C19859" s="162"/>
      <c r="D19859" s="162"/>
    </row>
    <row r="19860" spans="1:4" x14ac:dyDescent="0.25">
      <c r="A19860" s="162"/>
      <c r="B19860" s="162"/>
      <c r="C19860" s="162"/>
      <c r="D19860" s="162"/>
    </row>
    <row r="19861" spans="1:4" x14ac:dyDescent="0.25">
      <c r="A19861" s="162"/>
      <c r="B19861" s="162"/>
      <c r="C19861" s="162"/>
      <c r="D19861" s="162"/>
    </row>
    <row r="19862" spans="1:4" x14ac:dyDescent="0.25">
      <c r="A19862" s="162"/>
      <c r="B19862" s="162"/>
      <c r="C19862" s="162"/>
      <c r="D19862" s="162"/>
    </row>
    <row r="19863" spans="1:4" x14ac:dyDescent="0.25">
      <c r="A19863" s="162"/>
      <c r="B19863" s="162"/>
      <c r="C19863" s="162"/>
      <c r="D19863" s="162"/>
    </row>
    <row r="19864" spans="1:4" x14ac:dyDescent="0.25">
      <c r="A19864" s="162"/>
      <c r="B19864" s="162"/>
      <c r="C19864" s="162"/>
      <c r="D19864" s="162"/>
    </row>
    <row r="19865" spans="1:4" x14ac:dyDescent="0.25">
      <c r="A19865" s="162"/>
      <c r="B19865" s="162"/>
      <c r="C19865" s="162"/>
      <c r="D19865" s="162"/>
    </row>
    <row r="19866" spans="1:4" x14ac:dyDescent="0.25">
      <c r="A19866" s="162"/>
      <c r="B19866" s="162"/>
      <c r="C19866" s="162"/>
      <c r="D19866" s="162"/>
    </row>
    <row r="19867" spans="1:4" x14ac:dyDescent="0.25">
      <c r="A19867" s="162"/>
      <c r="B19867" s="162"/>
      <c r="C19867" s="162"/>
      <c r="D19867" s="162"/>
    </row>
    <row r="19868" spans="1:4" x14ac:dyDescent="0.25">
      <c r="A19868" s="162"/>
      <c r="B19868" s="162"/>
      <c r="C19868" s="162"/>
      <c r="D19868" s="162"/>
    </row>
    <row r="19869" spans="1:4" x14ac:dyDescent="0.25">
      <c r="A19869" s="162"/>
      <c r="B19869" s="162"/>
      <c r="C19869" s="162"/>
      <c r="D19869" s="162"/>
    </row>
    <row r="19870" spans="1:4" x14ac:dyDescent="0.25">
      <c r="A19870" s="162"/>
      <c r="B19870" s="162"/>
      <c r="C19870" s="162"/>
      <c r="D19870" s="162"/>
    </row>
    <row r="19871" spans="1:4" x14ac:dyDescent="0.25">
      <c r="A19871" s="162"/>
      <c r="B19871" s="162"/>
      <c r="C19871" s="162"/>
      <c r="D19871" s="162"/>
    </row>
    <row r="19872" spans="1:4" x14ac:dyDescent="0.25">
      <c r="A19872" s="162"/>
      <c r="B19872" s="162"/>
      <c r="C19872" s="162"/>
      <c r="D19872" s="162"/>
    </row>
    <row r="19873" spans="1:4" x14ac:dyDescent="0.25">
      <c r="A19873" s="162"/>
      <c r="B19873" s="162"/>
      <c r="C19873" s="162"/>
      <c r="D19873" s="162"/>
    </row>
    <row r="19874" spans="1:4" x14ac:dyDescent="0.25">
      <c r="A19874" s="162"/>
      <c r="B19874" s="162"/>
      <c r="C19874" s="162"/>
      <c r="D19874" s="162"/>
    </row>
    <row r="19875" spans="1:4" x14ac:dyDescent="0.25">
      <c r="A19875" s="162"/>
      <c r="B19875" s="162"/>
      <c r="C19875" s="162"/>
      <c r="D19875" s="162"/>
    </row>
    <row r="19876" spans="1:4" x14ac:dyDescent="0.25">
      <c r="A19876" s="162"/>
      <c r="B19876" s="162"/>
      <c r="C19876" s="162"/>
      <c r="D19876" s="162"/>
    </row>
    <row r="19877" spans="1:4" x14ac:dyDescent="0.25">
      <c r="A19877" s="162"/>
      <c r="B19877" s="162"/>
      <c r="C19877" s="162"/>
      <c r="D19877" s="162"/>
    </row>
    <row r="19878" spans="1:4" x14ac:dyDescent="0.25">
      <c r="A19878" s="162"/>
      <c r="B19878" s="162"/>
      <c r="C19878" s="162"/>
      <c r="D19878" s="162"/>
    </row>
    <row r="19879" spans="1:4" x14ac:dyDescent="0.25">
      <c r="A19879" s="162"/>
      <c r="B19879" s="162"/>
      <c r="C19879" s="162"/>
      <c r="D19879" s="162"/>
    </row>
    <row r="19880" spans="1:4" x14ac:dyDescent="0.25">
      <c r="A19880" s="162"/>
      <c r="B19880" s="162"/>
      <c r="C19880" s="162"/>
      <c r="D19880" s="162"/>
    </row>
    <row r="19881" spans="1:4" x14ac:dyDescent="0.25">
      <c r="A19881" s="162"/>
      <c r="B19881" s="162"/>
      <c r="C19881" s="162"/>
      <c r="D19881" s="162"/>
    </row>
    <row r="19882" spans="1:4" x14ac:dyDescent="0.25">
      <c r="A19882" s="162"/>
      <c r="B19882" s="162"/>
      <c r="C19882" s="162"/>
      <c r="D19882" s="162"/>
    </row>
    <row r="19883" spans="1:4" x14ac:dyDescent="0.25">
      <c r="A19883" s="162"/>
      <c r="B19883" s="162"/>
      <c r="C19883" s="162"/>
      <c r="D19883" s="162"/>
    </row>
    <row r="19884" spans="1:4" x14ac:dyDescent="0.25">
      <c r="A19884" s="162"/>
      <c r="B19884" s="162"/>
      <c r="C19884" s="162"/>
      <c r="D19884" s="162"/>
    </row>
    <row r="19885" spans="1:4" x14ac:dyDescent="0.25">
      <c r="A19885" s="162"/>
      <c r="B19885" s="162"/>
      <c r="C19885" s="162"/>
      <c r="D19885" s="162"/>
    </row>
    <row r="19886" spans="1:4" x14ac:dyDescent="0.25">
      <c r="A19886" s="162"/>
      <c r="B19886" s="162"/>
      <c r="C19886" s="162"/>
      <c r="D19886" s="162"/>
    </row>
    <row r="19887" spans="1:4" x14ac:dyDescent="0.25">
      <c r="A19887" s="162"/>
      <c r="B19887" s="162"/>
      <c r="C19887" s="162"/>
      <c r="D19887" s="162"/>
    </row>
    <row r="19888" spans="1:4" x14ac:dyDescent="0.25">
      <c r="A19888" s="162"/>
      <c r="B19888" s="162"/>
      <c r="C19888" s="162"/>
      <c r="D19888" s="162"/>
    </row>
    <row r="19889" spans="1:4" x14ac:dyDescent="0.25">
      <c r="A19889" s="162"/>
      <c r="B19889" s="162"/>
      <c r="C19889" s="162"/>
      <c r="D19889" s="162"/>
    </row>
    <row r="19890" spans="1:4" x14ac:dyDescent="0.25">
      <c r="A19890" s="162"/>
      <c r="B19890" s="162"/>
      <c r="C19890" s="162"/>
      <c r="D19890" s="162"/>
    </row>
    <row r="19891" spans="1:4" x14ac:dyDescent="0.25">
      <c r="A19891" s="162"/>
      <c r="B19891" s="162"/>
      <c r="C19891" s="162"/>
      <c r="D19891" s="162"/>
    </row>
    <row r="19892" spans="1:4" x14ac:dyDescent="0.25">
      <c r="A19892" s="162"/>
      <c r="B19892" s="162"/>
      <c r="C19892" s="162"/>
      <c r="D19892" s="162"/>
    </row>
    <row r="19893" spans="1:4" x14ac:dyDescent="0.25">
      <c r="A19893" s="162"/>
      <c r="B19893" s="162"/>
      <c r="C19893" s="162"/>
      <c r="D19893" s="162"/>
    </row>
    <row r="19894" spans="1:4" x14ac:dyDescent="0.25">
      <c r="A19894" s="162"/>
      <c r="B19894" s="162"/>
      <c r="C19894" s="162"/>
      <c r="D19894" s="162"/>
    </row>
    <row r="19895" spans="1:4" x14ac:dyDescent="0.25">
      <c r="A19895" s="162"/>
      <c r="B19895" s="162"/>
      <c r="C19895" s="162"/>
      <c r="D19895" s="162"/>
    </row>
    <row r="19896" spans="1:4" x14ac:dyDescent="0.25">
      <c r="A19896" s="162"/>
      <c r="B19896" s="162"/>
      <c r="C19896" s="162"/>
      <c r="D19896" s="162"/>
    </row>
    <row r="19897" spans="1:4" x14ac:dyDescent="0.25">
      <c r="A19897" s="162"/>
      <c r="B19897" s="162"/>
      <c r="C19897" s="162"/>
      <c r="D19897" s="162"/>
    </row>
    <row r="19898" spans="1:4" x14ac:dyDescent="0.25">
      <c r="A19898" s="162"/>
      <c r="B19898" s="162"/>
      <c r="C19898" s="162"/>
      <c r="D19898" s="162"/>
    </row>
    <row r="19899" spans="1:4" x14ac:dyDescent="0.25">
      <c r="A19899" s="162"/>
      <c r="B19899" s="162"/>
      <c r="C19899" s="162"/>
      <c r="D19899" s="162"/>
    </row>
    <row r="19900" spans="1:4" x14ac:dyDescent="0.25">
      <c r="A19900" s="162"/>
      <c r="B19900" s="162"/>
      <c r="C19900" s="162"/>
      <c r="D19900" s="162"/>
    </row>
    <row r="19901" spans="1:4" x14ac:dyDescent="0.25">
      <c r="A19901" s="162"/>
      <c r="B19901" s="162"/>
      <c r="C19901" s="162"/>
      <c r="D19901" s="162"/>
    </row>
    <row r="19902" spans="1:4" x14ac:dyDescent="0.25">
      <c r="A19902" s="162"/>
      <c r="B19902" s="162"/>
      <c r="C19902" s="162"/>
      <c r="D19902" s="162"/>
    </row>
    <row r="19903" spans="1:4" x14ac:dyDescent="0.25">
      <c r="A19903" s="162"/>
      <c r="B19903" s="162"/>
      <c r="C19903" s="162"/>
      <c r="D19903" s="162"/>
    </row>
    <row r="19904" spans="1:4" x14ac:dyDescent="0.25">
      <c r="A19904" s="162"/>
      <c r="B19904" s="162"/>
      <c r="C19904" s="162"/>
      <c r="D19904" s="162"/>
    </row>
    <row r="19905" spans="1:4" x14ac:dyDescent="0.25">
      <c r="A19905" s="162"/>
      <c r="B19905" s="162"/>
      <c r="C19905" s="162"/>
      <c r="D19905" s="162"/>
    </row>
    <row r="19906" spans="1:4" x14ac:dyDescent="0.25">
      <c r="A19906" s="162"/>
      <c r="B19906" s="162"/>
      <c r="C19906" s="162"/>
      <c r="D19906" s="162"/>
    </row>
    <row r="19907" spans="1:4" x14ac:dyDescent="0.25">
      <c r="A19907" s="162"/>
      <c r="B19907" s="162"/>
      <c r="C19907" s="162"/>
      <c r="D19907" s="162"/>
    </row>
    <row r="19908" spans="1:4" x14ac:dyDescent="0.25">
      <c r="A19908" s="162"/>
      <c r="B19908" s="162"/>
      <c r="C19908" s="162"/>
      <c r="D19908" s="162"/>
    </row>
    <row r="19909" spans="1:4" x14ac:dyDescent="0.25">
      <c r="A19909" s="162"/>
      <c r="B19909" s="162"/>
      <c r="C19909" s="162"/>
      <c r="D19909" s="162"/>
    </row>
    <row r="19910" spans="1:4" x14ac:dyDescent="0.25">
      <c r="A19910" s="162"/>
      <c r="B19910" s="162"/>
      <c r="C19910" s="162"/>
      <c r="D19910" s="162"/>
    </row>
    <row r="19911" spans="1:4" x14ac:dyDescent="0.25">
      <c r="A19911" s="162"/>
      <c r="B19911" s="162"/>
      <c r="C19911" s="162"/>
      <c r="D19911" s="162"/>
    </row>
    <row r="19912" spans="1:4" x14ac:dyDescent="0.25">
      <c r="A19912" s="162"/>
      <c r="B19912" s="162"/>
      <c r="C19912" s="162"/>
      <c r="D19912" s="162"/>
    </row>
    <row r="19913" spans="1:4" x14ac:dyDescent="0.25">
      <c r="A19913" s="162"/>
      <c r="B19913" s="162"/>
      <c r="C19913" s="162"/>
      <c r="D19913" s="162"/>
    </row>
    <row r="19914" spans="1:4" x14ac:dyDescent="0.25">
      <c r="A19914" s="162"/>
      <c r="B19914" s="162"/>
      <c r="C19914" s="162"/>
      <c r="D19914" s="162"/>
    </row>
    <row r="19915" spans="1:4" x14ac:dyDescent="0.25">
      <c r="A19915" s="162"/>
      <c r="B19915" s="162"/>
      <c r="C19915" s="162"/>
      <c r="D19915" s="162"/>
    </row>
    <row r="19916" spans="1:4" x14ac:dyDescent="0.25">
      <c r="A19916" s="162"/>
      <c r="B19916" s="162"/>
      <c r="C19916" s="162"/>
      <c r="D19916" s="162"/>
    </row>
    <row r="19917" spans="1:4" x14ac:dyDescent="0.25">
      <c r="A19917" s="162"/>
      <c r="B19917" s="162"/>
      <c r="C19917" s="162"/>
      <c r="D19917" s="162"/>
    </row>
    <row r="19918" spans="1:4" x14ac:dyDescent="0.25">
      <c r="A19918" s="162"/>
      <c r="B19918" s="162"/>
      <c r="C19918" s="162"/>
      <c r="D19918" s="162"/>
    </row>
    <row r="19919" spans="1:4" x14ac:dyDescent="0.25">
      <c r="A19919" s="162"/>
      <c r="B19919" s="162"/>
      <c r="C19919" s="162"/>
      <c r="D19919" s="162"/>
    </row>
    <row r="19920" spans="1:4" x14ac:dyDescent="0.25">
      <c r="A19920" s="162"/>
      <c r="B19920" s="162"/>
      <c r="C19920" s="162"/>
      <c r="D19920" s="162"/>
    </row>
    <row r="19921" spans="1:4" x14ac:dyDescent="0.25">
      <c r="A19921" s="162"/>
      <c r="B19921" s="162"/>
      <c r="C19921" s="162"/>
      <c r="D19921" s="162"/>
    </row>
    <row r="19922" spans="1:4" x14ac:dyDescent="0.25">
      <c r="A19922" s="162"/>
      <c r="B19922" s="162"/>
      <c r="C19922" s="162"/>
      <c r="D19922" s="162"/>
    </row>
    <row r="19923" spans="1:4" x14ac:dyDescent="0.25">
      <c r="A19923" s="162"/>
      <c r="B19923" s="162"/>
      <c r="C19923" s="162"/>
      <c r="D19923" s="162"/>
    </row>
    <row r="19924" spans="1:4" x14ac:dyDescent="0.25">
      <c r="A19924" s="162"/>
      <c r="B19924" s="162"/>
      <c r="C19924" s="162"/>
      <c r="D19924" s="162"/>
    </row>
    <row r="19925" spans="1:4" x14ac:dyDescent="0.25">
      <c r="A19925" s="162"/>
      <c r="B19925" s="162"/>
      <c r="C19925" s="162"/>
      <c r="D19925" s="162"/>
    </row>
    <row r="19926" spans="1:4" x14ac:dyDescent="0.25">
      <c r="A19926" s="162"/>
      <c r="B19926" s="162"/>
      <c r="C19926" s="162"/>
      <c r="D19926" s="162"/>
    </row>
    <row r="19927" spans="1:4" x14ac:dyDescent="0.25">
      <c r="A19927" s="162"/>
      <c r="B19927" s="162"/>
      <c r="C19927" s="162"/>
      <c r="D19927" s="162"/>
    </row>
    <row r="19928" spans="1:4" x14ac:dyDescent="0.25">
      <c r="A19928" s="162"/>
      <c r="B19928" s="162"/>
      <c r="C19928" s="162"/>
      <c r="D19928" s="162"/>
    </row>
    <row r="19929" spans="1:4" x14ac:dyDescent="0.25">
      <c r="A19929" s="162"/>
      <c r="B19929" s="162"/>
      <c r="C19929" s="162"/>
      <c r="D19929" s="162"/>
    </row>
    <row r="19930" spans="1:4" x14ac:dyDescent="0.25">
      <c r="A19930" s="162"/>
      <c r="B19930" s="162"/>
      <c r="C19930" s="162"/>
      <c r="D19930" s="162"/>
    </row>
    <row r="19931" spans="1:4" x14ac:dyDescent="0.25">
      <c r="A19931" s="162"/>
      <c r="B19931" s="162"/>
      <c r="C19931" s="162"/>
      <c r="D19931" s="162"/>
    </row>
    <row r="19932" spans="1:4" x14ac:dyDescent="0.25">
      <c r="A19932" s="162"/>
      <c r="B19932" s="162"/>
      <c r="C19932" s="162"/>
      <c r="D19932" s="162"/>
    </row>
    <row r="19933" spans="1:4" x14ac:dyDescent="0.25">
      <c r="A19933" s="162"/>
      <c r="B19933" s="162"/>
      <c r="C19933" s="162"/>
      <c r="D19933" s="162"/>
    </row>
    <row r="19934" spans="1:4" x14ac:dyDescent="0.25">
      <c r="A19934" s="162"/>
      <c r="B19934" s="162"/>
      <c r="C19934" s="162"/>
      <c r="D19934" s="162"/>
    </row>
    <row r="19935" spans="1:4" x14ac:dyDescent="0.25">
      <c r="A19935" s="162"/>
      <c r="B19935" s="162"/>
      <c r="C19935" s="162"/>
      <c r="D19935" s="162"/>
    </row>
    <row r="19936" spans="1:4" x14ac:dyDescent="0.25">
      <c r="A19936" s="162"/>
      <c r="B19936" s="162"/>
      <c r="C19936" s="162"/>
      <c r="D19936" s="162"/>
    </row>
    <row r="19937" spans="1:4" x14ac:dyDescent="0.25">
      <c r="A19937" s="162"/>
      <c r="B19937" s="162"/>
      <c r="C19937" s="162"/>
      <c r="D19937" s="162"/>
    </row>
    <row r="19938" spans="1:4" x14ac:dyDescent="0.25">
      <c r="A19938" s="162"/>
      <c r="B19938" s="162"/>
      <c r="C19938" s="162"/>
      <c r="D19938" s="162"/>
    </row>
    <row r="19939" spans="1:4" x14ac:dyDescent="0.25">
      <c r="A19939" s="162"/>
      <c r="B19939" s="162"/>
      <c r="C19939" s="162"/>
      <c r="D19939" s="162"/>
    </row>
    <row r="19940" spans="1:4" x14ac:dyDescent="0.25">
      <c r="A19940" s="162"/>
      <c r="B19940" s="162"/>
      <c r="C19940" s="162"/>
      <c r="D19940" s="162"/>
    </row>
    <row r="19941" spans="1:4" x14ac:dyDescent="0.25">
      <c r="A19941" s="162"/>
      <c r="B19941" s="162"/>
      <c r="C19941" s="162"/>
      <c r="D19941" s="162"/>
    </row>
    <row r="19942" spans="1:4" x14ac:dyDescent="0.25">
      <c r="A19942" s="162"/>
      <c r="B19942" s="162"/>
      <c r="C19942" s="162"/>
      <c r="D19942" s="162"/>
    </row>
    <row r="19943" spans="1:4" x14ac:dyDescent="0.25">
      <c r="A19943" s="162"/>
      <c r="B19943" s="162"/>
      <c r="C19943" s="162"/>
      <c r="D19943" s="162"/>
    </row>
    <row r="19944" spans="1:4" x14ac:dyDescent="0.25">
      <c r="A19944" s="162"/>
      <c r="B19944" s="162"/>
      <c r="C19944" s="162"/>
      <c r="D19944" s="162"/>
    </row>
    <row r="19945" spans="1:4" x14ac:dyDescent="0.25">
      <c r="A19945" s="162"/>
      <c r="B19945" s="162"/>
      <c r="C19945" s="162"/>
      <c r="D19945" s="162"/>
    </row>
    <row r="19946" spans="1:4" x14ac:dyDescent="0.25">
      <c r="A19946" s="162"/>
      <c r="B19946" s="162"/>
      <c r="C19946" s="162"/>
      <c r="D19946" s="162"/>
    </row>
    <row r="19947" spans="1:4" x14ac:dyDescent="0.25">
      <c r="A19947" s="162"/>
      <c r="B19947" s="162"/>
      <c r="C19947" s="162"/>
      <c r="D19947" s="162"/>
    </row>
    <row r="19948" spans="1:4" x14ac:dyDescent="0.25">
      <c r="A19948" s="162"/>
      <c r="B19948" s="162"/>
      <c r="C19948" s="162"/>
      <c r="D19948" s="162"/>
    </row>
    <row r="19949" spans="1:4" x14ac:dyDescent="0.25">
      <c r="A19949" s="162"/>
      <c r="B19949" s="162"/>
      <c r="C19949" s="162"/>
      <c r="D19949" s="162"/>
    </row>
    <row r="19950" spans="1:4" x14ac:dyDescent="0.25">
      <c r="A19950" s="162"/>
      <c r="B19950" s="162"/>
      <c r="C19950" s="162"/>
      <c r="D19950" s="162"/>
    </row>
    <row r="19951" spans="1:4" x14ac:dyDescent="0.25">
      <c r="A19951" s="162"/>
      <c r="B19951" s="162"/>
      <c r="C19951" s="162"/>
      <c r="D19951" s="162"/>
    </row>
    <row r="19952" spans="1:4" x14ac:dyDescent="0.25">
      <c r="A19952" s="162"/>
      <c r="B19952" s="162"/>
      <c r="C19952" s="162"/>
      <c r="D19952" s="162"/>
    </row>
    <row r="19953" spans="1:4" x14ac:dyDescent="0.25">
      <c r="A19953" s="162"/>
      <c r="B19953" s="162"/>
      <c r="C19953" s="162"/>
      <c r="D19953" s="162"/>
    </row>
    <row r="19954" spans="1:4" x14ac:dyDescent="0.25">
      <c r="A19954" s="162"/>
      <c r="B19954" s="162"/>
      <c r="C19954" s="162"/>
      <c r="D19954" s="162"/>
    </row>
    <row r="19955" spans="1:4" x14ac:dyDescent="0.25">
      <c r="A19955" s="162"/>
      <c r="B19955" s="162"/>
      <c r="C19955" s="162"/>
      <c r="D19955" s="162"/>
    </row>
    <row r="19956" spans="1:4" x14ac:dyDescent="0.25">
      <c r="A19956" s="162"/>
      <c r="B19956" s="162"/>
      <c r="C19956" s="162"/>
      <c r="D19956" s="162"/>
    </row>
    <row r="19957" spans="1:4" x14ac:dyDescent="0.25">
      <c r="A19957" s="162"/>
      <c r="B19957" s="162"/>
      <c r="C19957" s="162"/>
      <c r="D19957" s="162"/>
    </row>
    <row r="19958" spans="1:4" x14ac:dyDescent="0.25">
      <c r="A19958" s="162"/>
      <c r="B19958" s="162"/>
      <c r="C19958" s="162"/>
      <c r="D19958" s="162"/>
    </row>
    <row r="19959" spans="1:4" x14ac:dyDescent="0.25">
      <c r="A19959" s="162"/>
      <c r="B19959" s="162"/>
      <c r="C19959" s="162"/>
      <c r="D19959" s="162"/>
    </row>
    <row r="19960" spans="1:4" x14ac:dyDescent="0.25">
      <c r="A19960" s="162"/>
      <c r="B19960" s="162"/>
      <c r="C19960" s="162"/>
      <c r="D19960" s="162"/>
    </row>
    <row r="19961" spans="1:4" x14ac:dyDescent="0.25">
      <c r="A19961" s="162"/>
      <c r="B19961" s="162"/>
      <c r="C19961" s="162"/>
      <c r="D19961" s="162"/>
    </row>
    <row r="19962" spans="1:4" x14ac:dyDescent="0.25">
      <c r="A19962" s="162"/>
      <c r="B19962" s="162"/>
      <c r="C19962" s="162"/>
      <c r="D19962" s="162"/>
    </row>
    <row r="19963" spans="1:4" x14ac:dyDescent="0.25">
      <c r="A19963" s="162"/>
      <c r="B19963" s="162"/>
      <c r="C19963" s="162"/>
      <c r="D19963" s="162"/>
    </row>
    <row r="19964" spans="1:4" x14ac:dyDescent="0.25">
      <c r="A19964" s="162"/>
      <c r="B19964" s="162"/>
      <c r="C19964" s="162"/>
      <c r="D19964" s="162"/>
    </row>
    <row r="19965" spans="1:4" x14ac:dyDescent="0.25">
      <c r="A19965" s="162"/>
      <c r="B19965" s="162"/>
      <c r="C19965" s="162"/>
      <c r="D19965" s="162"/>
    </row>
    <row r="19966" spans="1:4" x14ac:dyDescent="0.25">
      <c r="A19966" s="162"/>
      <c r="B19966" s="162"/>
      <c r="C19966" s="162"/>
      <c r="D19966" s="162"/>
    </row>
    <row r="19967" spans="1:4" x14ac:dyDescent="0.25">
      <c r="A19967" s="162"/>
      <c r="B19967" s="162"/>
      <c r="C19967" s="162"/>
      <c r="D19967" s="162"/>
    </row>
    <row r="19968" spans="1:4" x14ac:dyDescent="0.25">
      <c r="A19968" s="162"/>
      <c r="B19968" s="162"/>
      <c r="C19968" s="162"/>
      <c r="D19968" s="162"/>
    </row>
    <row r="19969" spans="1:4" x14ac:dyDescent="0.25">
      <c r="A19969" s="162"/>
      <c r="B19969" s="162"/>
      <c r="C19969" s="162"/>
      <c r="D19969" s="162"/>
    </row>
    <row r="19970" spans="1:4" x14ac:dyDescent="0.25">
      <c r="A19970" s="162"/>
      <c r="B19970" s="162"/>
      <c r="C19970" s="162"/>
      <c r="D19970" s="162"/>
    </row>
    <row r="19971" spans="1:4" x14ac:dyDescent="0.25">
      <c r="A19971" s="162"/>
      <c r="B19971" s="162"/>
      <c r="C19971" s="162"/>
      <c r="D19971" s="162"/>
    </row>
    <row r="19972" spans="1:4" x14ac:dyDescent="0.25">
      <c r="A19972" s="162"/>
      <c r="B19972" s="162"/>
      <c r="C19972" s="162"/>
      <c r="D19972" s="162"/>
    </row>
    <row r="19973" spans="1:4" x14ac:dyDescent="0.25">
      <c r="A19973" s="162"/>
      <c r="B19973" s="162"/>
      <c r="C19973" s="162"/>
      <c r="D19973" s="162"/>
    </row>
    <row r="19974" spans="1:4" x14ac:dyDescent="0.25">
      <c r="A19974" s="162"/>
      <c r="B19974" s="162"/>
      <c r="C19974" s="162"/>
      <c r="D19974" s="162"/>
    </row>
    <row r="19975" spans="1:4" x14ac:dyDescent="0.25">
      <c r="A19975" s="162"/>
      <c r="B19975" s="162"/>
      <c r="C19975" s="162"/>
      <c r="D19975" s="162"/>
    </row>
    <row r="19976" spans="1:4" x14ac:dyDescent="0.25">
      <c r="A19976" s="162"/>
      <c r="B19976" s="162"/>
      <c r="C19976" s="162"/>
      <c r="D19976" s="162"/>
    </row>
    <row r="19977" spans="1:4" x14ac:dyDescent="0.25">
      <c r="A19977" s="162"/>
      <c r="B19977" s="162"/>
      <c r="C19977" s="162"/>
      <c r="D19977" s="162"/>
    </row>
    <row r="19978" spans="1:4" x14ac:dyDescent="0.25">
      <c r="A19978" s="162"/>
      <c r="B19978" s="162"/>
      <c r="C19978" s="162"/>
      <c r="D19978" s="162"/>
    </row>
    <row r="19979" spans="1:4" x14ac:dyDescent="0.25">
      <c r="A19979" s="162"/>
      <c r="B19979" s="162"/>
      <c r="C19979" s="162"/>
      <c r="D19979" s="162"/>
    </row>
    <row r="19980" spans="1:4" x14ac:dyDescent="0.25">
      <c r="A19980" s="162"/>
      <c r="B19980" s="162"/>
      <c r="C19980" s="162"/>
      <c r="D19980" s="162"/>
    </row>
    <row r="19981" spans="1:4" x14ac:dyDescent="0.25">
      <c r="A19981" s="162"/>
      <c r="B19981" s="162"/>
      <c r="C19981" s="162"/>
      <c r="D19981" s="162"/>
    </row>
    <row r="19982" spans="1:4" x14ac:dyDescent="0.25">
      <c r="A19982" s="162"/>
      <c r="B19982" s="162"/>
      <c r="C19982" s="162"/>
      <c r="D19982" s="162"/>
    </row>
    <row r="19983" spans="1:4" x14ac:dyDescent="0.25">
      <c r="A19983" s="162"/>
      <c r="B19983" s="162"/>
      <c r="C19983" s="162"/>
      <c r="D19983" s="162"/>
    </row>
    <row r="19984" spans="1:4" x14ac:dyDescent="0.25">
      <c r="A19984" s="162"/>
      <c r="B19984" s="162"/>
      <c r="C19984" s="162"/>
      <c r="D19984" s="162"/>
    </row>
    <row r="19985" spans="1:4" x14ac:dyDescent="0.25">
      <c r="A19985" s="162"/>
      <c r="B19985" s="162"/>
      <c r="C19985" s="162"/>
      <c r="D19985" s="162"/>
    </row>
    <row r="19986" spans="1:4" x14ac:dyDescent="0.25">
      <c r="A19986" s="162"/>
      <c r="B19986" s="162"/>
      <c r="C19986" s="162"/>
      <c r="D19986" s="162"/>
    </row>
    <row r="19987" spans="1:4" x14ac:dyDescent="0.25">
      <c r="A19987" s="162"/>
      <c r="B19987" s="162"/>
      <c r="C19987" s="162"/>
      <c r="D19987" s="162"/>
    </row>
    <row r="19988" spans="1:4" x14ac:dyDescent="0.25">
      <c r="A19988" s="162"/>
      <c r="B19988" s="162"/>
      <c r="C19988" s="162"/>
      <c r="D19988" s="162"/>
    </row>
    <row r="19989" spans="1:4" x14ac:dyDescent="0.25">
      <c r="A19989" s="162"/>
      <c r="B19989" s="162"/>
      <c r="C19989" s="162"/>
      <c r="D19989" s="162"/>
    </row>
    <row r="19990" spans="1:4" x14ac:dyDescent="0.25">
      <c r="A19990" s="162"/>
      <c r="B19990" s="162"/>
      <c r="C19990" s="162"/>
      <c r="D19990" s="162"/>
    </row>
    <row r="19991" spans="1:4" x14ac:dyDescent="0.25">
      <c r="A19991" s="162"/>
      <c r="B19991" s="162"/>
      <c r="C19991" s="162"/>
      <c r="D19991" s="162"/>
    </row>
    <row r="19992" spans="1:4" x14ac:dyDescent="0.25">
      <c r="A19992" s="162"/>
      <c r="B19992" s="162"/>
      <c r="C19992" s="162"/>
      <c r="D19992" s="162"/>
    </row>
    <row r="19993" spans="1:4" x14ac:dyDescent="0.25">
      <c r="A19993" s="162"/>
      <c r="B19993" s="162"/>
      <c r="C19993" s="162"/>
      <c r="D19993" s="162"/>
    </row>
    <row r="19994" spans="1:4" x14ac:dyDescent="0.25">
      <c r="A19994" s="162"/>
      <c r="B19994" s="162"/>
      <c r="C19994" s="162"/>
      <c r="D19994" s="162"/>
    </row>
    <row r="19995" spans="1:4" x14ac:dyDescent="0.25">
      <c r="A19995" s="162"/>
      <c r="B19995" s="162"/>
      <c r="C19995" s="162"/>
      <c r="D19995" s="162"/>
    </row>
    <row r="19996" spans="1:4" x14ac:dyDescent="0.25">
      <c r="A19996" s="162"/>
      <c r="B19996" s="162"/>
      <c r="C19996" s="162"/>
      <c r="D19996" s="162"/>
    </row>
    <row r="19997" spans="1:4" x14ac:dyDescent="0.25">
      <c r="A19997" s="162"/>
      <c r="B19997" s="162"/>
      <c r="C19997" s="162"/>
      <c r="D19997" s="162"/>
    </row>
    <row r="19998" spans="1:4" x14ac:dyDescent="0.25">
      <c r="A19998" s="162"/>
      <c r="B19998" s="162"/>
      <c r="C19998" s="162"/>
      <c r="D19998" s="162"/>
    </row>
    <row r="19999" spans="1:4" x14ac:dyDescent="0.25">
      <c r="A19999" s="162"/>
      <c r="B19999" s="162"/>
      <c r="C19999" s="162"/>
      <c r="D19999" s="162"/>
    </row>
    <row r="20000" spans="1:4" x14ac:dyDescent="0.25">
      <c r="A20000" s="162"/>
      <c r="B20000" s="162"/>
      <c r="C20000" s="162"/>
      <c r="D20000" s="162"/>
    </row>
    <row r="20001" spans="1:4" x14ac:dyDescent="0.25">
      <c r="A20001" s="162"/>
      <c r="B20001" s="162"/>
      <c r="C20001" s="162"/>
      <c r="D20001" s="162"/>
    </row>
    <row r="20002" spans="1:4" x14ac:dyDescent="0.25">
      <c r="A20002" s="162"/>
      <c r="B20002" s="162"/>
      <c r="C20002" s="162"/>
      <c r="D20002" s="162"/>
    </row>
    <row r="20003" spans="1:4" x14ac:dyDescent="0.25">
      <c r="A20003" s="162"/>
      <c r="B20003" s="162"/>
      <c r="C20003" s="162"/>
      <c r="D20003" s="162"/>
    </row>
    <row r="20004" spans="1:4" x14ac:dyDescent="0.25">
      <c r="A20004" s="162"/>
      <c r="B20004" s="162"/>
      <c r="C20004" s="162"/>
      <c r="D20004" s="162"/>
    </row>
    <row r="20005" spans="1:4" x14ac:dyDescent="0.25">
      <c r="A20005" s="162"/>
      <c r="B20005" s="162"/>
      <c r="C20005" s="162"/>
      <c r="D20005" s="162"/>
    </row>
    <row r="20006" spans="1:4" x14ac:dyDescent="0.25">
      <c r="A20006" s="162"/>
      <c r="B20006" s="162"/>
      <c r="C20006" s="162"/>
      <c r="D20006" s="162"/>
    </row>
    <row r="20007" spans="1:4" x14ac:dyDescent="0.25">
      <c r="A20007" s="162"/>
      <c r="B20007" s="162"/>
      <c r="C20007" s="162"/>
      <c r="D20007" s="162"/>
    </row>
    <row r="20008" spans="1:4" x14ac:dyDescent="0.25">
      <c r="A20008" s="162"/>
      <c r="B20008" s="162"/>
      <c r="C20008" s="162"/>
      <c r="D20008" s="162"/>
    </row>
    <row r="20009" spans="1:4" x14ac:dyDescent="0.25">
      <c r="A20009" s="162"/>
      <c r="B20009" s="162"/>
      <c r="C20009" s="162"/>
      <c r="D20009" s="162"/>
    </row>
    <row r="20010" spans="1:4" x14ac:dyDescent="0.25">
      <c r="A20010" s="162"/>
      <c r="B20010" s="162"/>
      <c r="C20010" s="162"/>
      <c r="D20010" s="162"/>
    </row>
    <row r="20011" spans="1:4" x14ac:dyDescent="0.25">
      <c r="A20011" s="162"/>
      <c r="B20011" s="162"/>
      <c r="C20011" s="162"/>
      <c r="D20011" s="162"/>
    </row>
    <row r="20012" spans="1:4" x14ac:dyDescent="0.25">
      <c r="A20012" s="162"/>
      <c r="B20012" s="162"/>
      <c r="C20012" s="162"/>
      <c r="D20012" s="162"/>
    </row>
    <row r="20013" spans="1:4" x14ac:dyDescent="0.25">
      <c r="A20013" s="162"/>
      <c r="B20013" s="162"/>
      <c r="C20013" s="162"/>
      <c r="D20013" s="162"/>
    </row>
    <row r="20014" spans="1:4" x14ac:dyDescent="0.25">
      <c r="A20014" s="162"/>
      <c r="B20014" s="162"/>
      <c r="C20014" s="162"/>
      <c r="D20014" s="162"/>
    </row>
    <row r="20015" spans="1:4" x14ac:dyDescent="0.25">
      <c r="A20015" s="162"/>
      <c r="B20015" s="162"/>
      <c r="C20015" s="162"/>
      <c r="D20015" s="162"/>
    </row>
    <row r="20016" spans="1:4" x14ac:dyDescent="0.25">
      <c r="A20016" s="162"/>
      <c r="B20016" s="162"/>
      <c r="C20016" s="162"/>
      <c r="D20016" s="162"/>
    </row>
    <row r="20017" spans="1:4" x14ac:dyDescent="0.25">
      <c r="A20017" s="162"/>
      <c r="B20017" s="162"/>
      <c r="C20017" s="162"/>
      <c r="D20017" s="162"/>
    </row>
    <row r="20018" spans="1:4" x14ac:dyDescent="0.25">
      <c r="A20018" s="162"/>
      <c r="B20018" s="162"/>
      <c r="C20018" s="162"/>
      <c r="D20018" s="162"/>
    </row>
    <row r="20019" spans="1:4" x14ac:dyDescent="0.25">
      <c r="A20019" s="162"/>
      <c r="B20019" s="162"/>
      <c r="C20019" s="162"/>
      <c r="D20019" s="162"/>
    </row>
    <row r="20020" spans="1:4" x14ac:dyDescent="0.25">
      <c r="A20020" s="162"/>
      <c r="B20020" s="162"/>
      <c r="C20020" s="162"/>
      <c r="D20020" s="162"/>
    </row>
    <row r="20021" spans="1:4" x14ac:dyDescent="0.25">
      <c r="A20021" s="162"/>
      <c r="B20021" s="162"/>
      <c r="C20021" s="162"/>
      <c r="D20021" s="162"/>
    </row>
    <row r="20022" spans="1:4" x14ac:dyDescent="0.25">
      <c r="A20022" s="162"/>
      <c r="B20022" s="162"/>
      <c r="C20022" s="162"/>
      <c r="D20022" s="162"/>
    </row>
    <row r="20023" spans="1:4" x14ac:dyDescent="0.25">
      <c r="A20023" s="162"/>
      <c r="B20023" s="162"/>
      <c r="C20023" s="162"/>
      <c r="D20023" s="162"/>
    </row>
    <row r="20024" spans="1:4" x14ac:dyDescent="0.25">
      <c r="A20024" s="162"/>
      <c r="B20024" s="162"/>
      <c r="C20024" s="162"/>
      <c r="D20024" s="162"/>
    </row>
    <row r="20025" spans="1:4" x14ac:dyDescent="0.25">
      <c r="A20025" s="162"/>
      <c r="B20025" s="162"/>
      <c r="C20025" s="162"/>
      <c r="D20025" s="162"/>
    </row>
    <row r="20026" spans="1:4" x14ac:dyDescent="0.25">
      <c r="A20026" s="162"/>
      <c r="B20026" s="162"/>
      <c r="C20026" s="162"/>
      <c r="D20026" s="162"/>
    </row>
    <row r="20027" spans="1:4" x14ac:dyDescent="0.25">
      <c r="A20027" s="162"/>
      <c r="B20027" s="162"/>
      <c r="C20027" s="162"/>
      <c r="D20027" s="162"/>
    </row>
    <row r="20028" spans="1:4" x14ac:dyDescent="0.25">
      <c r="A20028" s="162"/>
      <c r="B20028" s="162"/>
      <c r="C20028" s="162"/>
      <c r="D20028" s="162"/>
    </row>
    <row r="20029" spans="1:4" x14ac:dyDescent="0.25">
      <c r="A20029" s="162"/>
      <c r="B20029" s="162"/>
      <c r="C20029" s="162"/>
      <c r="D20029" s="162"/>
    </row>
    <row r="20030" spans="1:4" x14ac:dyDescent="0.25">
      <c r="A20030" s="162"/>
      <c r="B20030" s="162"/>
      <c r="C20030" s="162"/>
      <c r="D20030" s="162"/>
    </row>
    <row r="20031" spans="1:4" x14ac:dyDescent="0.25">
      <c r="A20031" s="162"/>
      <c r="B20031" s="162"/>
      <c r="C20031" s="162"/>
      <c r="D20031" s="162"/>
    </row>
    <row r="20032" spans="1:4" x14ac:dyDescent="0.25">
      <c r="A20032" s="162"/>
      <c r="B20032" s="162"/>
      <c r="C20032" s="162"/>
      <c r="D20032" s="162"/>
    </row>
    <row r="20033" spans="1:4" x14ac:dyDescent="0.25">
      <c r="A20033" s="162"/>
      <c r="B20033" s="162"/>
      <c r="C20033" s="162"/>
      <c r="D20033" s="162"/>
    </row>
    <row r="20034" spans="1:4" x14ac:dyDescent="0.25">
      <c r="A20034" s="162"/>
      <c r="B20034" s="162"/>
      <c r="C20034" s="162"/>
      <c r="D20034" s="162"/>
    </row>
    <row r="20035" spans="1:4" x14ac:dyDescent="0.25">
      <c r="A20035" s="162"/>
      <c r="B20035" s="162"/>
      <c r="C20035" s="162"/>
      <c r="D20035" s="162"/>
    </row>
    <row r="20036" spans="1:4" x14ac:dyDescent="0.25">
      <c r="A20036" s="162"/>
      <c r="B20036" s="162"/>
      <c r="C20036" s="162"/>
      <c r="D20036" s="162"/>
    </row>
    <row r="20037" spans="1:4" x14ac:dyDescent="0.25">
      <c r="A20037" s="162"/>
      <c r="B20037" s="162"/>
      <c r="C20037" s="162"/>
      <c r="D20037" s="162"/>
    </row>
    <row r="20038" spans="1:4" x14ac:dyDescent="0.25">
      <c r="A20038" s="162"/>
      <c r="B20038" s="162"/>
      <c r="C20038" s="162"/>
      <c r="D20038" s="162"/>
    </row>
    <row r="20039" spans="1:4" x14ac:dyDescent="0.25">
      <c r="A20039" s="162"/>
      <c r="B20039" s="162"/>
      <c r="C20039" s="162"/>
      <c r="D20039" s="162"/>
    </row>
    <row r="20040" spans="1:4" x14ac:dyDescent="0.25">
      <c r="A20040" s="162"/>
      <c r="B20040" s="162"/>
      <c r="C20040" s="162"/>
      <c r="D20040" s="162"/>
    </row>
    <row r="20041" spans="1:4" x14ac:dyDescent="0.25">
      <c r="A20041" s="162"/>
      <c r="B20041" s="162"/>
      <c r="C20041" s="162"/>
      <c r="D20041" s="162"/>
    </row>
    <row r="20042" spans="1:4" x14ac:dyDescent="0.25">
      <c r="A20042" s="162"/>
      <c r="B20042" s="162"/>
      <c r="C20042" s="162"/>
      <c r="D20042" s="162"/>
    </row>
    <row r="20043" spans="1:4" x14ac:dyDescent="0.25">
      <c r="A20043" s="162"/>
      <c r="B20043" s="162"/>
      <c r="C20043" s="162"/>
      <c r="D20043" s="162"/>
    </row>
    <row r="20044" spans="1:4" x14ac:dyDescent="0.25">
      <c r="A20044" s="162"/>
      <c r="B20044" s="162"/>
      <c r="C20044" s="162"/>
      <c r="D20044" s="162"/>
    </row>
    <row r="20045" spans="1:4" x14ac:dyDescent="0.25">
      <c r="A20045" s="162"/>
      <c r="B20045" s="162"/>
      <c r="C20045" s="162"/>
      <c r="D20045" s="162"/>
    </row>
    <row r="20046" spans="1:4" x14ac:dyDescent="0.25">
      <c r="A20046" s="162"/>
      <c r="B20046" s="162"/>
      <c r="C20046" s="162"/>
      <c r="D20046" s="162"/>
    </row>
    <row r="20047" spans="1:4" x14ac:dyDescent="0.25">
      <c r="A20047" s="162"/>
      <c r="B20047" s="162"/>
      <c r="C20047" s="162"/>
      <c r="D20047" s="162"/>
    </row>
    <row r="20048" spans="1:4" x14ac:dyDescent="0.25">
      <c r="A20048" s="162"/>
      <c r="B20048" s="162"/>
      <c r="C20048" s="162"/>
      <c r="D20048" s="162"/>
    </row>
    <row r="20049" spans="1:4" x14ac:dyDescent="0.25">
      <c r="A20049" s="162"/>
      <c r="B20049" s="162"/>
      <c r="C20049" s="162"/>
      <c r="D20049" s="162"/>
    </row>
    <row r="20050" spans="1:4" x14ac:dyDescent="0.25">
      <c r="A20050" s="162"/>
      <c r="B20050" s="162"/>
      <c r="C20050" s="162"/>
      <c r="D20050" s="162"/>
    </row>
    <row r="20051" spans="1:4" x14ac:dyDescent="0.25">
      <c r="A20051" s="162"/>
      <c r="B20051" s="162"/>
      <c r="C20051" s="162"/>
      <c r="D20051" s="162"/>
    </row>
    <row r="20052" spans="1:4" x14ac:dyDescent="0.25">
      <c r="A20052" s="162"/>
      <c r="B20052" s="162"/>
      <c r="C20052" s="162"/>
      <c r="D20052" s="162"/>
    </row>
    <row r="20053" spans="1:4" x14ac:dyDescent="0.25">
      <c r="A20053" s="162"/>
      <c r="B20053" s="162"/>
      <c r="C20053" s="162"/>
      <c r="D20053" s="162"/>
    </row>
    <row r="20054" spans="1:4" x14ac:dyDescent="0.25">
      <c r="A20054" s="162"/>
      <c r="B20054" s="162"/>
      <c r="C20054" s="162"/>
      <c r="D20054" s="162"/>
    </row>
    <row r="20055" spans="1:4" x14ac:dyDescent="0.25">
      <c r="A20055" s="162"/>
      <c r="B20055" s="162"/>
      <c r="C20055" s="162"/>
      <c r="D20055" s="162"/>
    </row>
    <row r="20056" spans="1:4" x14ac:dyDescent="0.25">
      <c r="A20056" s="162"/>
      <c r="B20056" s="162"/>
      <c r="C20056" s="162"/>
      <c r="D20056" s="162"/>
    </row>
    <row r="20057" spans="1:4" x14ac:dyDescent="0.25">
      <c r="A20057" s="162"/>
      <c r="B20057" s="162"/>
      <c r="C20057" s="162"/>
      <c r="D20057" s="162"/>
    </row>
    <row r="20058" spans="1:4" x14ac:dyDescent="0.25">
      <c r="A20058" s="162"/>
      <c r="B20058" s="162"/>
      <c r="C20058" s="162"/>
      <c r="D20058" s="162"/>
    </row>
    <row r="20059" spans="1:4" x14ac:dyDescent="0.25">
      <c r="A20059" s="162"/>
      <c r="B20059" s="162"/>
      <c r="C20059" s="162"/>
      <c r="D20059" s="162"/>
    </row>
    <row r="20060" spans="1:4" x14ac:dyDescent="0.25">
      <c r="A20060" s="162"/>
      <c r="B20060" s="162"/>
      <c r="C20060" s="162"/>
      <c r="D20060" s="162"/>
    </row>
    <row r="20061" spans="1:4" x14ac:dyDescent="0.25">
      <c r="A20061" s="162"/>
      <c r="B20061" s="162"/>
      <c r="C20061" s="162"/>
      <c r="D20061" s="162"/>
    </row>
    <row r="20062" spans="1:4" x14ac:dyDescent="0.25">
      <c r="A20062" s="162"/>
      <c r="B20062" s="162"/>
      <c r="C20062" s="162"/>
      <c r="D20062" s="162"/>
    </row>
    <row r="20063" spans="1:4" x14ac:dyDescent="0.25">
      <c r="A20063" s="162"/>
      <c r="B20063" s="162"/>
      <c r="C20063" s="162"/>
      <c r="D20063" s="162"/>
    </row>
    <row r="20064" spans="1:4" x14ac:dyDescent="0.25">
      <c r="A20064" s="162"/>
      <c r="B20064" s="162"/>
      <c r="C20064" s="162"/>
      <c r="D20064" s="162"/>
    </row>
    <row r="20065" spans="1:4" x14ac:dyDescent="0.25">
      <c r="A20065" s="162"/>
      <c r="B20065" s="162"/>
      <c r="C20065" s="162"/>
      <c r="D20065" s="162"/>
    </row>
    <row r="20066" spans="1:4" x14ac:dyDescent="0.25">
      <c r="A20066" s="162"/>
      <c r="B20066" s="162"/>
      <c r="C20066" s="162"/>
      <c r="D20066" s="162"/>
    </row>
    <row r="20067" spans="1:4" x14ac:dyDescent="0.25">
      <c r="A20067" s="162"/>
      <c r="B20067" s="162"/>
      <c r="C20067" s="162"/>
      <c r="D20067" s="162"/>
    </row>
    <row r="20068" spans="1:4" x14ac:dyDescent="0.25">
      <c r="A20068" s="162"/>
      <c r="B20068" s="162"/>
      <c r="C20068" s="162"/>
      <c r="D20068" s="162"/>
    </row>
    <row r="20069" spans="1:4" x14ac:dyDescent="0.25">
      <c r="A20069" s="162"/>
      <c r="B20069" s="162"/>
      <c r="C20069" s="162"/>
      <c r="D20069" s="162"/>
    </row>
    <row r="20070" spans="1:4" x14ac:dyDescent="0.25">
      <c r="A20070" s="162"/>
      <c r="B20070" s="162"/>
      <c r="C20070" s="162"/>
      <c r="D20070" s="162"/>
    </row>
    <row r="20071" spans="1:4" x14ac:dyDescent="0.25">
      <c r="A20071" s="162"/>
      <c r="B20071" s="162"/>
      <c r="C20071" s="162"/>
      <c r="D20071" s="162"/>
    </row>
    <row r="20072" spans="1:4" x14ac:dyDescent="0.25">
      <c r="A20072" s="162"/>
      <c r="B20072" s="162"/>
      <c r="C20072" s="162"/>
      <c r="D20072" s="162"/>
    </row>
    <row r="20073" spans="1:4" x14ac:dyDescent="0.25">
      <c r="A20073" s="162"/>
      <c r="B20073" s="162"/>
      <c r="C20073" s="162"/>
      <c r="D20073" s="162"/>
    </row>
    <row r="20074" spans="1:4" x14ac:dyDescent="0.25">
      <c r="A20074" s="162"/>
      <c r="B20074" s="162"/>
      <c r="C20074" s="162"/>
      <c r="D20074" s="162"/>
    </row>
    <row r="20075" spans="1:4" x14ac:dyDescent="0.25">
      <c r="A20075" s="162"/>
      <c r="B20075" s="162"/>
      <c r="C20075" s="162"/>
      <c r="D20075" s="162"/>
    </row>
    <row r="20076" spans="1:4" x14ac:dyDescent="0.25">
      <c r="A20076" s="162"/>
      <c r="B20076" s="162"/>
      <c r="C20076" s="162"/>
      <c r="D20076" s="162"/>
    </row>
    <row r="20077" spans="1:4" x14ac:dyDescent="0.25">
      <c r="A20077" s="162"/>
      <c r="B20077" s="162"/>
      <c r="C20077" s="162"/>
      <c r="D20077" s="162"/>
    </row>
    <row r="20078" spans="1:4" x14ac:dyDescent="0.25">
      <c r="A20078" s="162"/>
      <c r="B20078" s="162"/>
      <c r="C20078" s="162"/>
      <c r="D20078" s="162"/>
    </row>
    <row r="20079" spans="1:4" x14ac:dyDescent="0.25">
      <c r="A20079" s="162"/>
      <c r="B20079" s="162"/>
      <c r="C20079" s="162"/>
      <c r="D20079" s="162"/>
    </row>
    <row r="20080" spans="1:4" x14ac:dyDescent="0.25">
      <c r="A20080" s="162"/>
      <c r="B20080" s="162"/>
      <c r="C20080" s="162"/>
      <c r="D20080" s="162"/>
    </row>
    <row r="20081" spans="1:4" x14ac:dyDescent="0.25">
      <c r="A20081" s="162"/>
      <c r="B20081" s="162"/>
      <c r="C20081" s="162"/>
      <c r="D20081" s="162"/>
    </row>
    <row r="20082" spans="1:4" x14ac:dyDescent="0.25">
      <c r="A20082" s="162"/>
      <c r="B20082" s="162"/>
      <c r="C20082" s="162"/>
      <c r="D20082" s="162"/>
    </row>
    <row r="20083" spans="1:4" x14ac:dyDescent="0.25">
      <c r="A20083" s="162"/>
      <c r="B20083" s="162"/>
      <c r="C20083" s="162"/>
      <c r="D20083" s="162"/>
    </row>
    <row r="20084" spans="1:4" x14ac:dyDescent="0.25">
      <c r="A20084" s="162"/>
      <c r="B20084" s="162"/>
      <c r="C20084" s="162"/>
      <c r="D20084" s="162"/>
    </row>
    <row r="20085" spans="1:4" x14ac:dyDescent="0.25">
      <c r="A20085" s="162"/>
      <c r="B20085" s="162"/>
      <c r="C20085" s="162"/>
      <c r="D20085" s="162"/>
    </row>
    <row r="20086" spans="1:4" x14ac:dyDescent="0.25">
      <c r="A20086" s="162"/>
      <c r="B20086" s="162"/>
      <c r="C20086" s="162"/>
      <c r="D20086" s="162"/>
    </row>
    <row r="20087" spans="1:4" x14ac:dyDescent="0.25">
      <c r="A20087" s="162"/>
      <c r="B20087" s="162"/>
      <c r="C20087" s="162"/>
      <c r="D20087" s="162"/>
    </row>
    <row r="20088" spans="1:4" x14ac:dyDescent="0.25">
      <c r="A20088" s="162"/>
      <c r="B20088" s="162"/>
      <c r="C20088" s="162"/>
      <c r="D20088" s="162"/>
    </row>
    <row r="20089" spans="1:4" x14ac:dyDescent="0.25">
      <c r="A20089" s="162"/>
      <c r="B20089" s="162"/>
      <c r="C20089" s="162"/>
      <c r="D20089" s="162"/>
    </row>
    <row r="20090" spans="1:4" x14ac:dyDescent="0.25">
      <c r="A20090" s="162"/>
      <c r="B20090" s="162"/>
      <c r="C20090" s="162"/>
      <c r="D20090" s="162"/>
    </row>
    <row r="20091" spans="1:4" x14ac:dyDescent="0.25">
      <c r="A20091" s="162"/>
      <c r="B20091" s="162"/>
      <c r="C20091" s="162"/>
      <c r="D20091" s="162"/>
    </row>
    <row r="20092" spans="1:4" x14ac:dyDescent="0.25">
      <c r="A20092" s="162"/>
      <c r="B20092" s="162"/>
      <c r="C20092" s="162"/>
      <c r="D20092" s="162"/>
    </row>
    <row r="20093" spans="1:4" x14ac:dyDescent="0.25">
      <c r="A20093" s="162"/>
      <c r="B20093" s="162"/>
      <c r="C20093" s="162"/>
      <c r="D20093" s="162"/>
    </row>
    <row r="20094" spans="1:4" x14ac:dyDescent="0.25">
      <c r="A20094" s="162"/>
      <c r="B20094" s="162"/>
      <c r="C20094" s="162"/>
      <c r="D20094" s="162"/>
    </row>
    <row r="20095" spans="1:4" x14ac:dyDescent="0.25">
      <c r="A20095" s="162"/>
      <c r="B20095" s="162"/>
      <c r="C20095" s="162"/>
      <c r="D20095" s="162"/>
    </row>
    <row r="20096" spans="1:4" x14ac:dyDescent="0.25">
      <c r="A20096" s="162"/>
      <c r="B20096" s="162"/>
      <c r="C20096" s="162"/>
      <c r="D20096" s="162"/>
    </row>
    <row r="20097" spans="1:4" x14ac:dyDescent="0.25">
      <c r="A20097" s="162"/>
      <c r="B20097" s="162"/>
      <c r="C20097" s="162"/>
      <c r="D20097" s="162"/>
    </row>
    <row r="20098" spans="1:4" x14ac:dyDescent="0.25">
      <c r="A20098" s="162"/>
      <c r="B20098" s="162"/>
      <c r="C20098" s="162"/>
      <c r="D20098" s="162"/>
    </row>
    <row r="20099" spans="1:4" x14ac:dyDescent="0.25">
      <c r="A20099" s="162"/>
      <c r="B20099" s="162"/>
      <c r="C20099" s="162"/>
      <c r="D20099" s="162"/>
    </row>
    <row r="20100" spans="1:4" x14ac:dyDescent="0.25">
      <c r="A20100" s="162"/>
      <c r="B20100" s="162"/>
      <c r="C20100" s="162"/>
      <c r="D20100" s="162"/>
    </row>
    <row r="20101" spans="1:4" x14ac:dyDescent="0.25">
      <c r="A20101" s="162"/>
      <c r="B20101" s="162"/>
      <c r="C20101" s="162"/>
      <c r="D20101" s="162"/>
    </row>
    <row r="20102" spans="1:4" x14ac:dyDescent="0.25">
      <c r="A20102" s="162"/>
      <c r="B20102" s="162"/>
      <c r="C20102" s="162"/>
      <c r="D20102" s="162"/>
    </row>
    <row r="20103" spans="1:4" x14ac:dyDescent="0.25">
      <c r="A20103" s="162"/>
      <c r="B20103" s="162"/>
      <c r="C20103" s="162"/>
      <c r="D20103" s="162"/>
    </row>
    <row r="20104" spans="1:4" x14ac:dyDescent="0.25">
      <c r="A20104" s="162"/>
      <c r="B20104" s="162"/>
      <c r="C20104" s="162"/>
      <c r="D20104" s="162"/>
    </row>
    <row r="20105" spans="1:4" x14ac:dyDescent="0.25">
      <c r="A20105" s="162"/>
      <c r="B20105" s="162"/>
      <c r="C20105" s="162"/>
      <c r="D20105" s="162"/>
    </row>
    <row r="20106" spans="1:4" x14ac:dyDescent="0.25">
      <c r="A20106" s="162"/>
      <c r="B20106" s="162"/>
      <c r="C20106" s="162"/>
      <c r="D20106" s="162"/>
    </row>
    <row r="20107" spans="1:4" x14ac:dyDescent="0.25">
      <c r="A20107" s="162"/>
      <c r="B20107" s="162"/>
      <c r="C20107" s="162"/>
      <c r="D20107" s="162"/>
    </row>
    <row r="20108" spans="1:4" x14ac:dyDescent="0.25">
      <c r="A20108" s="162"/>
      <c r="B20108" s="162"/>
      <c r="C20108" s="162"/>
      <c r="D20108" s="162"/>
    </row>
    <row r="20109" spans="1:4" x14ac:dyDescent="0.25">
      <c r="A20109" s="162"/>
      <c r="B20109" s="162"/>
      <c r="C20109" s="162"/>
      <c r="D20109" s="162"/>
    </row>
    <row r="20110" spans="1:4" x14ac:dyDescent="0.25">
      <c r="A20110" s="162"/>
      <c r="B20110" s="162"/>
      <c r="C20110" s="162"/>
      <c r="D20110" s="162"/>
    </row>
    <row r="20111" spans="1:4" x14ac:dyDescent="0.25">
      <c r="A20111" s="162"/>
      <c r="B20111" s="162"/>
      <c r="C20111" s="162"/>
      <c r="D20111" s="162"/>
    </row>
    <row r="20112" spans="1:4" x14ac:dyDescent="0.25">
      <c r="A20112" s="162"/>
      <c r="B20112" s="162"/>
      <c r="C20112" s="162"/>
      <c r="D20112" s="162"/>
    </row>
    <row r="20113" spans="1:4" x14ac:dyDescent="0.25">
      <c r="A20113" s="162"/>
      <c r="B20113" s="162"/>
      <c r="C20113" s="162"/>
      <c r="D20113" s="162"/>
    </row>
    <row r="20114" spans="1:4" x14ac:dyDescent="0.25">
      <c r="A20114" s="162"/>
      <c r="B20114" s="162"/>
      <c r="C20114" s="162"/>
      <c r="D20114" s="162"/>
    </row>
    <row r="20115" spans="1:4" x14ac:dyDescent="0.25">
      <c r="A20115" s="162"/>
      <c r="B20115" s="162"/>
      <c r="C20115" s="162"/>
      <c r="D20115" s="162"/>
    </row>
    <row r="20116" spans="1:4" x14ac:dyDescent="0.25">
      <c r="A20116" s="162"/>
      <c r="B20116" s="162"/>
      <c r="C20116" s="162"/>
      <c r="D20116" s="162"/>
    </row>
    <row r="20117" spans="1:4" x14ac:dyDescent="0.25">
      <c r="A20117" s="162"/>
      <c r="B20117" s="162"/>
      <c r="C20117" s="162"/>
      <c r="D20117" s="162"/>
    </row>
    <row r="20118" spans="1:4" x14ac:dyDescent="0.25">
      <c r="A20118" s="162"/>
      <c r="B20118" s="162"/>
      <c r="C20118" s="162"/>
      <c r="D20118" s="162"/>
    </row>
    <row r="20119" spans="1:4" x14ac:dyDescent="0.25">
      <c r="A20119" s="162"/>
      <c r="B20119" s="162"/>
      <c r="C20119" s="162"/>
      <c r="D20119" s="162"/>
    </row>
    <row r="20120" spans="1:4" x14ac:dyDescent="0.25">
      <c r="A20120" s="162"/>
      <c r="B20120" s="162"/>
      <c r="C20120" s="162"/>
      <c r="D20120" s="162"/>
    </row>
    <row r="20121" spans="1:4" x14ac:dyDescent="0.25">
      <c r="A20121" s="162"/>
      <c r="B20121" s="162"/>
      <c r="C20121" s="162"/>
      <c r="D20121" s="162"/>
    </row>
    <row r="20122" spans="1:4" x14ac:dyDescent="0.25">
      <c r="A20122" s="162"/>
      <c r="B20122" s="162"/>
      <c r="C20122" s="162"/>
      <c r="D20122" s="162"/>
    </row>
    <row r="20123" spans="1:4" x14ac:dyDescent="0.25">
      <c r="A20123" s="162"/>
      <c r="B20123" s="162"/>
      <c r="C20123" s="162"/>
      <c r="D20123" s="162"/>
    </row>
    <row r="20124" spans="1:4" x14ac:dyDescent="0.25">
      <c r="A20124" s="162"/>
      <c r="B20124" s="162"/>
      <c r="C20124" s="162"/>
      <c r="D20124" s="162"/>
    </row>
    <row r="20125" spans="1:4" x14ac:dyDescent="0.25">
      <c r="A20125" s="162"/>
      <c r="B20125" s="162"/>
      <c r="C20125" s="162"/>
      <c r="D20125" s="162"/>
    </row>
    <row r="20126" spans="1:4" x14ac:dyDescent="0.25">
      <c r="A20126" s="162"/>
      <c r="B20126" s="162"/>
      <c r="C20126" s="162"/>
      <c r="D20126" s="162"/>
    </row>
    <row r="20127" spans="1:4" x14ac:dyDescent="0.25">
      <c r="A20127" s="162"/>
      <c r="B20127" s="162"/>
      <c r="C20127" s="162"/>
      <c r="D20127" s="162"/>
    </row>
    <row r="20128" spans="1:4" x14ac:dyDescent="0.25">
      <c r="A20128" s="162"/>
      <c r="B20128" s="162"/>
      <c r="C20128" s="162"/>
      <c r="D20128" s="162"/>
    </row>
    <row r="20129" spans="1:4" x14ac:dyDescent="0.25">
      <c r="A20129" s="162"/>
      <c r="B20129" s="162"/>
      <c r="C20129" s="162"/>
      <c r="D20129" s="162"/>
    </row>
    <row r="20130" spans="1:4" x14ac:dyDescent="0.25">
      <c r="A20130" s="162"/>
      <c r="B20130" s="162"/>
      <c r="C20130" s="162"/>
      <c r="D20130" s="162"/>
    </row>
    <row r="20131" spans="1:4" x14ac:dyDescent="0.25">
      <c r="A20131" s="162"/>
      <c r="B20131" s="162"/>
      <c r="C20131" s="162"/>
      <c r="D20131" s="162"/>
    </row>
    <row r="20132" spans="1:4" x14ac:dyDescent="0.25">
      <c r="A20132" s="162"/>
      <c r="B20132" s="162"/>
      <c r="C20132" s="162"/>
      <c r="D20132" s="162"/>
    </row>
    <row r="20133" spans="1:4" x14ac:dyDescent="0.25">
      <c r="A20133" s="162"/>
      <c r="B20133" s="162"/>
      <c r="C20133" s="162"/>
      <c r="D20133" s="162"/>
    </row>
    <row r="20134" spans="1:4" x14ac:dyDescent="0.25">
      <c r="A20134" s="162"/>
      <c r="B20134" s="162"/>
      <c r="C20134" s="162"/>
      <c r="D20134" s="162"/>
    </row>
    <row r="20135" spans="1:4" x14ac:dyDescent="0.25">
      <c r="A20135" s="162"/>
      <c r="B20135" s="162"/>
      <c r="C20135" s="162"/>
      <c r="D20135" s="162"/>
    </row>
    <row r="20136" spans="1:4" x14ac:dyDescent="0.25">
      <c r="A20136" s="162"/>
      <c r="B20136" s="162"/>
      <c r="C20136" s="162"/>
      <c r="D20136" s="162"/>
    </row>
    <row r="20137" spans="1:4" x14ac:dyDescent="0.25">
      <c r="A20137" s="162"/>
      <c r="B20137" s="162"/>
      <c r="C20137" s="162"/>
      <c r="D20137" s="162"/>
    </row>
    <row r="20138" spans="1:4" x14ac:dyDescent="0.25">
      <c r="A20138" s="162"/>
      <c r="B20138" s="162"/>
      <c r="C20138" s="162"/>
      <c r="D20138" s="162"/>
    </row>
    <row r="20139" spans="1:4" x14ac:dyDescent="0.25">
      <c r="A20139" s="162"/>
      <c r="B20139" s="162"/>
      <c r="C20139" s="162"/>
      <c r="D20139" s="162"/>
    </row>
    <row r="20140" spans="1:4" x14ac:dyDescent="0.25">
      <c r="A20140" s="162"/>
      <c r="B20140" s="162"/>
      <c r="C20140" s="162"/>
      <c r="D20140" s="162"/>
    </row>
    <row r="20141" spans="1:4" x14ac:dyDescent="0.25">
      <c r="A20141" s="162"/>
      <c r="B20141" s="162"/>
      <c r="C20141" s="162"/>
      <c r="D20141" s="162"/>
    </row>
    <row r="20142" spans="1:4" x14ac:dyDescent="0.25">
      <c r="A20142" s="162"/>
      <c r="B20142" s="162"/>
      <c r="C20142" s="162"/>
      <c r="D20142" s="162"/>
    </row>
    <row r="20143" spans="1:4" x14ac:dyDescent="0.25">
      <c r="A20143" s="162"/>
      <c r="B20143" s="162"/>
      <c r="C20143" s="162"/>
      <c r="D20143" s="162"/>
    </row>
    <row r="20144" spans="1:4" x14ac:dyDescent="0.25">
      <c r="A20144" s="162"/>
      <c r="B20144" s="162"/>
      <c r="C20144" s="162"/>
      <c r="D20144" s="162"/>
    </row>
    <row r="20145" spans="1:4" x14ac:dyDescent="0.25">
      <c r="A20145" s="162"/>
      <c r="B20145" s="162"/>
      <c r="C20145" s="162"/>
      <c r="D20145" s="162"/>
    </row>
    <row r="20146" spans="1:4" x14ac:dyDescent="0.25">
      <c r="A20146" s="162"/>
      <c r="B20146" s="162"/>
      <c r="C20146" s="162"/>
      <c r="D20146" s="162"/>
    </row>
    <row r="20147" spans="1:4" x14ac:dyDescent="0.25">
      <c r="A20147" s="162"/>
      <c r="B20147" s="162"/>
      <c r="C20147" s="162"/>
      <c r="D20147" s="162"/>
    </row>
    <row r="20148" spans="1:4" x14ac:dyDescent="0.25">
      <c r="A20148" s="162"/>
      <c r="B20148" s="162"/>
      <c r="C20148" s="162"/>
      <c r="D20148" s="162"/>
    </row>
    <row r="20149" spans="1:4" x14ac:dyDescent="0.25">
      <c r="A20149" s="162"/>
      <c r="B20149" s="162"/>
      <c r="C20149" s="162"/>
      <c r="D20149" s="162"/>
    </row>
    <row r="20150" spans="1:4" x14ac:dyDescent="0.25">
      <c r="A20150" s="162"/>
      <c r="B20150" s="162"/>
      <c r="C20150" s="162"/>
      <c r="D20150" s="162"/>
    </row>
    <row r="20151" spans="1:4" x14ac:dyDescent="0.25">
      <c r="A20151" s="162"/>
      <c r="B20151" s="162"/>
      <c r="C20151" s="162"/>
      <c r="D20151" s="162"/>
    </row>
    <row r="20152" spans="1:4" x14ac:dyDescent="0.25">
      <c r="A20152" s="162"/>
      <c r="B20152" s="162"/>
      <c r="C20152" s="162"/>
      <c r="D20152" s="162"/>
    </row>
    <row r="20153" spans="1:4" x14ac:dyDescent="0.25">
      <c r="A20153" s="162"/>
      <c r="B20153" s="162"/>
      <c r="C20153" s="162"/>
      <c r="D20153" s="162"/>
    </row>
    <row r="20154" spans="1:4" x14ac:dyDescent="0.25">
      <c r="A20154" s="162"/>
      <c r="B20154" s="162"/>
      <c r="C20154" s="162"/>
      <c r="D20154" s="162"/>
    </row>
    <row r="20155" spans="1:4" x14ac:dyDescent="0.25">
      <c r="A20155" s="162"/>
      <c r="B20155" s="162"/>
      <c r="C20155" s="162"/>
      <c r="D20155" s="162"/>
    </row>
    <row r="20156" spans="1:4" x14ac:dyDescent="0.25">
      <c r="A20156" s="162"/>
      <c r="B20156" s="162"/>
      <c r="C20156" s="162"/>
      <c r="D20156" s="162"/>
    </row>
    <row r="20157" spans="1:4" x14ac:dyDescent="0.25">
      <c r="A20157" s="162"/>
      <c r="B20157" s="162"/>
      <c r="C20157" s="162"/>
      <c r="D20157" s="162"/>
    </row>
    <row r="20158" spans="1:4" x14ac:dyDescent="0.25">
      <c r="A20158" s="162"/>
      <c r="B20158" s="162"/>
      <c r="C20158" s="162"/>
      <c r="D20158" s="162"/>
    </row>
    <row r="20159" spans="1:4" x14ac:dyDescent="0.25">
      <c r="A20159" s="162"/>
      <c r="B20159" s="162"/>
      <c r="C20159" s="162"/>
      <c r="D20159" s="162"/>
    </row>
    <row r="20160" spans="1:4" x14ac:dyDescent="0.25">
      <c r="A20160" s="162"/>
      <c r="B20160" s="162"/>
      <c r="C20160" s="162"/>
      <c r="D20160" s="162"/>
    </row>
    <row r="20161" spans="1:4" x14ac:dyDescent="0.25">
      <c r="A20161" s="162"/>
      <c r="B20161" s="162"/>
      <c r="C20161" s="162"/>
      <c r="D20161" s="162"/>
    </row>
    <row r="20162" spans="1:4" x14ac:dyDescent="0.25">
      <c r="A20162" s="162"/>
      <c r="B20162" s="162"/>
      <c r="C20162" s="162"/>
      <c r="D20162" s="162"/>
    </row>
    <row r="20163" spans="1:4" x14ac:dyDescent="0.25">
      <c r="A20163" s="162"/>
      <c r="B20163" s="162"/>
      <c r="C20163" s="162"/>
      <c r="D20163" s="162"/>
    </row>
    <row r="20164" spans="1:4" x14ac:dyDescent="0.25">
      <c r="A20164" s="162"/>
      <c r="B20164" s="162"/>
      <c r="C20164" s="162"/>
      <c r="D20164" s="162"/>
    </row>
    <row r="20165" spans="1:4" x14ac:dyDescent="0.25">
      <c r="A20165" s="162"/>
      <c r="B20165" s="162"/>
      <c r="C20165" s="162"/>
      <c r="D20165" s="162"/>
    </row>
    <row r="20166" spans="1:4" x14ac:dyDescent="0.25">
      <c r="A20166" s="162"/>
      <c r="B20166" s="162"/>
      <c r="C20166" s="162"/>
      <c r="D20166" s="162"/>
    </row>
    <row r="20167" spans="1:4" x14ac:dyDescent="0.25">
      <c r="A20167" s="162"/>
      <c r="B20167" s="162"/>
      <c r="C20167" s="162"/>
      <c r="D20167" s="162"/>
    </row>
    <row r="20168" spans="1:4" x14ac:dyDescent="0.25">
      <c r="A20168" s="162"/>
      <c r="B20168" s="162"/>
      <c r="C20168" s="162"/>
      <c r="D20168" s="162"/>
    </row>
    <row r="20169" spans="1:4" x14ac:dyDescent="0.25">
      <c r="A20169" s="162"/>
      <c r="B20169" s="162"/>
      <c r="C20169" s="162"/>
      <c r="D20169" s="162"/>
    </row>
    <row r="20170" spans="1:4" x14ac:dyDescent="0.25">
      <c r="A20170" s="162"/>
      <c r="B20170" s="162"/>
      <c r="C20170" s="162"/>
      <c r="D20170" s="162"/>
    </row>
    <row r="20171" spans="1:4" x14ac:dyDescent="0.25">
      <c r="A20171" s="162"/>
      <c r="B20171" s="162"/>
      <c r="C20171" s="162"/>
      <c r="D20171" s="162"/>
    </row>
    <row r="20172" spans="1:4" x14ac:dyDescent="0.25">
      <c r="A20172" s="162"/>
      <c r="B20172" s="162"/>
      <c r="C20172" s="162"/>
      <c r="D20172" s="162"/>
    </row>
    <row r="20173" spans="1:4" x14ac:dyDescent="0.25">
      <c r="A20173" s="162"/>
      <c r="B20173" s="162"/>
      <c r="C20173" s="162"/>
      <c r="D20173" s="162"/>
    </row>
    <row r="20174" spans="1:4" x14ac:dyDescent="0.25">
      <c r="A20174" s="162"/>
      <c r="B20174" s="162"/>
      <c r="C20174" s="162"/>
      <c r="D20174" s="162"/>
    </row>
    <row r="20175" spans="1:4" x14ac:dyDescent="0.25">
      <c r="A20175" s="162"/>
      <c r="B20175" s="162"/>
      <c r="C20175" s="162"/>
      <c r="D20175" s="162"/>
    </row>
    <row r="20176" spans="1:4" x14ac:dyDescent="0.25">
      <c r="A20176" s="162"/>
      <c r="B20176" s="162"/>
      <c r="C20176" s="162"/>
      <c r="D20176" s="162"/>
    </row>
    <row r="20177" spans="1:4" x14ac:dyDescent="0.25">
      <c r="A20177" s="162"/>
      <c r="B20177" s="162"/>
      <c r="C20177" s="162"/>
      <c r="D20177" s="162"/>
    </row>
    <row r="20178" spans="1:4" x14ac:dyDescent="0.25">
      <c r="A20178" s="162"/>
      <c r="B20178" s="162"/>
      <c r="C20178" s="162"/>
      <c r="D20178" s="162"/>
    </row>
    <row r="20179" spans="1:4" x14ac:dyDescent="0.25">
      <c r="A20179" s="162"/>
      <c r="B20179" s="162"/>
      <c r="C20179" s="162"/>
      <c r="D20179" s="162"/>
    </row>
    <row r="20180" spans="1:4" x14ac:dyDescent="0.25">
      <c r="A20180" s="162"/>
      <c r="B20180" s="162"/>
      <c r="C20180" s="162"/>
      <c r="D20180" s="162"/>
    </row>
    <row r="20181" spans="1:4" x14ac:dyDescent="0.25">
      <c r="A20181" s="162"/>
      <c r="B20181" s="162"/>
      <c r="C20181" s="162"/>
      <c r="D20181" s="162"/>
    </row>
    <row r="20182" spans="1:4" x14ac:dyDescent="0.25">
      <c r="A20182" s="162"/>
      <c r="B20182" s="162"/>
      <c r="C20182" s="162"/>
      <c r="D20182" s="162"/>
    </row>
    <row r="20183" spans="1:4" x14ac:dyDescent="0.25">
      <c r="A20183" s="162"/>
      <c r="B20183" s="162"/>
      <c r="C20183" s="162"/>
      <c r="D20183" s="162"/>
    </row>
    <row r="20184" spans="1:4" x14ac:dyDescent="0.25">
      <c r="A20184" s="162"/>
      <c r="B20184" s="162"/>
      <c r="C20184" s="162"/>
      <c r="D20184" s="162"/>
    </row>
    <row r="20185" spans="1:4" x14ac:dyDescent="0.25">
      <c r="A20185" s="162"/>
      <c r="B20185" s="162"/>
      <c r="C20185" s="162"/>
      <c r="D20185" s="162"/>
    </row>
    <row r="20186" spans="1:4" x14ac:dyDescent="0.25">
      <c r="A20186" s="162"/>
      <c r="B20186" s="162"/>
      <c r="C20186" s="162"/>
      <c r="D20186" s="162"/>
    </row>
    <row r="20187" spans="1:4" x14ac:dyDescent="0.25">
      <c r="A20187" s="162"/>
      <c r="B20187" s="162"/>
      <c r="C20187" s="162"/>
      <c r="D20187" s="162"/>
    </row>
    <row r="20188" spans="1:4" x14ac:dyDescent="0.25">
      <c r="A20188" s="162"/>
      <c r="B20188" s="162"/>
      <c r="C20188" s="162"/>
      <c r="D20188" s="162"/>
    </row>
    <row r="20189" spans="1:4" x14ac:dyDescent="0.25">
      <c r="A20189" s="162"/>
      <c r="B20189" s="162"/>
      <c r="C20189" s="162"/>
      <c r="D20189" s="162"/>
    </row>
    <row r="20190" spans="1:4" x14ac:dyDescent="0.25">
      <c r="A20190" s="162"/>
      <c r="B20190" s="162"/>
      <c r="C20190" s="162"/>
      <c r="D20190" s="162"/>
    </row>
    <row r="20191" spans="1:4" x14ac:dyDescent="0.25">
      <c r="A20191" s="162"/>
      <c r="B20191" s="162"/>
      <c r="C20191" s="162"/>
      <c r="D20191" s="162"/>
    </row>
    <row r="20192" spans="1:4" x14ac:dyDescent="0.25">
      <c r="A20192" s="162"/>
      <c r="B20192" s="162"/>
      <c r="C20192" s="162"/>
      <c r="D20192" s="162"/>
    </row>
    <row r="20193" spans="1:4" x14ac:dyDescent="0.25">
      <c r="A20193" s="162"/>
      <c r="B20193" s="162"/>
      <c r="C20193" s="162"/>
      <c r="D20193" s="162"/>
    </row>
    <row r="20194" spans="1:4" x14ac:dyDescent="0.25">
      <c r="A20194" s="162"/>
      <c r="B20194" s="162"/>
      <c r="C20194" s="162"/>
      <c r="D20194" s="162"/>
    </row>
    <row r="20195" spans="1:4" x14ac:dyDescent="0.25">
      <c r="A20195" s="162"/>
      <c r="B20195" s="162"/>
      <c r="C20195" s="162"/>
      <c r="D20195" s="162"/>
    </row>
    <row r="20196" spans="1:4" x14ac:dyDescent="0.25">
      <c r="A20196" s="162"/>
      <c r="B20196" s="162"/>
      <c r="C20196" s="162"/>
      <c r="D20196" s="162"/>
    </row>
    <row r="20197" spans="1:4" x14ac:dyDescent="0.25">
      <c r="A20197" s="162"/>
      <c r="B20197" s="162"/>
      <c r="C20197" s="162"/>
      <c r="D20197" s="162"/>
    </row>
    <row r="20198" spans="1:4" x14ac:dyDescent="0.25">
      <c r="A20198" s="162"/>
      <c r="B20198" s="162"/>
      <c r="C20198" s="162"/>
      <c r="D20198" s="162"/>
    </row>
    <row r="20199" spans="1:4" x14ac:dyDescent="0.25">
      <c r="A20199" s="162"/>
      <c r="B20199" s="162"/>
      <c r="C20199" s="162"/>
      <c r="D20199" s="162"/>
    </row>
    <row r="20200" spans="1:4" x14ac:dyDescent="0.25">
      <c r="A20200" s="162"/>
      <c r="B20200" s="162"/>
      <c r="C20200" s="162"/>
      <c r="D20200" s="162"/>
    </row>
    <row r="20201" spans="1:4" x14ac:dyDescent="0.25">
      <c r="A20201" s="162"/>
      <c r="B20201" s="162"/>
      <c r="C20201" s="162"/>
      <c r="D20201" s="162"/>
    </row>
    <row r="20202" spans="1:4" x14ac:dyDescent="0.25">
      <c r="A20202" s="162"/>
      <c r="B20202" s="162"/>
      <c r="C20202" s="162"/>
      <c r="D20202" s="162"/>
    </row>
    <row r="20203" spans="1:4" x14ac:dyDescent="0.25">
      <c r="A20203" s="162"/>
      <c r="B20203" s="162"/>
      <c r="C20203" s="162"/>
      <c r="D20203" s="162"/>
    </row>
    <row r="20204" spans="1:4" x14ac:dyDescent="0.25">
      <c r="A20204" s="162"/>
      <c r="B20204" s="162"/>
      <c r="C20204" s="162"/>
      <c r="D20204" s="162"/>
    </row>
    <row r="20205" spans="1:4" x14ac:dyDescent="0.25">
      <c r="A20205" s="162"/>
      <c r="B20205" s="162"/>
      <c r="C20205" s="162"/>
      <c r="D20205" s="162"/>
    </row>
    <row r="20206" spans="1:4" x14ac:dyDescent="0.25">
      <c r="A20206" s="162"/>
      <c r="B20206" s="162"/>
      <c r="C20206" s="162"/>
      <c r="D20206" s="162"/>
    </row>
    <row r="20207" spans="1:4" x14ac:dyDescent="0.25">
      <c r="A20207" s="162"/>
      <c r="B20207" s="162"/>
      <c r="C20207" s="162"/>
      <c r="D20207" s="162"/>
    </row>
    <row r="20208" spans="1:4" x14ac:dyDescent="0.25">
      <c r="A20208" s="162"/>
      <c r="B20208" s="162"/>
      <c r="C20208" s="162"/>
      <c r="D20208" s="162"/>
    </row>
    <row r="20209" spans="1:4" x14ac:dyDescent="0.25">
      <c r="A20209" s="162"/>
      <c r="B20209" s="162"/>
      <c r="C20209" s="162"/>
      <c r="D20209" s="162"/>
    </row>
    <row r="20210" spans="1:4" x14ac:dyDescent="0.25">
      <c r="A20210" s="162"/>
      <c r="B20210" s="162"/>
      <c r="C20210" s="162"/>
      <c r="D20210" s="162"/>
    </row>
    <row r="20211" spans="1:4" x14ac:dyDescent="0.25">
      <c r="A20211" s="162"/>
      <c r="B20211" s="162"/>
      <c r="C20211" s="162"/>
      <c r="D20211" s="162"/>
    </row>
    <row r="20212" spans="1:4" x14ac:dyDescent="0.25">
      <c r="A20212" s="162"/>
      <c r="B20212" s="162"/>
      <c r="C20212" s="162"/>
      <c r="D20212" s="162"/>
    </row>
    <row r="20213" spans="1:4" x14ac:dyDescent="0.25">
      <c r="A20213" s="162"/>
      <c r="B20213" s="162"/>
      <c r="C20213" s="162"/>
      <c r="D20213" s="162"/>
    </row>
    <row r="20214" spans="1:4" x14ac:dyDescent="0.25">
      <c r="A20214" s="162"/>
      <c r="B20214" s="162"/>
      <c r="C20214" s="162"/>
      <c r="D20214" s="162"/>
    </row>
    <row r="20215" spans="1:4" x14ac:dyDescent="0.25">
      <c r="A20215" s="162"/>
      <c r="B20215" s="162"/>
      <c r="C20215" s="162"/>
      <c r="D20215" s="162"/>
    </row>
    <row r="20216" spans="1:4" x14ac:dyDescent="0.25">
      <c r="A20216" s="162"/>
      <c r="B20216" s="162"/>
      <c r="C20216" s="162"/>
      <c r="D20216" s="162"/>
    </row>
    <row r="20217" spans="1:4" x14ac:dyDescent="0.25">
      <c r="A20217" s="162"/>
      <c r="B20217" s="162"/>
      <c r="C20217" s="162"/>
      <c r="D20217" s="162"/>
    </row>
    <row r="20218" spans="1:4" x14ac:dyDescent="0.25">
      <c r="A20218" s="162"/>
      <c r="B20218" s="162"/>
      <c r="C20218" s="162"/>
      <c r="D20218" s="162"/>
    </row>
    <row r="20219" spans="1:4" x14ac:dyDescent="0.25">
      <c r="A20219" s="162"/>
      <c r="B20219" s="162"/>
      <c r="C20219" s="162"/>
      <c r="D20219" s="162"/>
    </row>
    <row r="20220" spans="1:4" x14ac:dyDescent="0.25">
      <c r="A20220" s="162"/>
      <c r="B20220" s="162"/>
      <c r="C20220" s="162"/>
      <c r="D20220" s="162"/>
    </row>
    <row r="20221" spans="1:4" x14ac:dyDescent="0.25">
      <c r="A20221" s="162"/>
      <c r="B20221" s="162"/>
      <c r="C20221" s="162"/>
      <c r="D20221" s="162"/>
    </row>
    <row r="20222" spans="1:4" x14ac:dyDescent="0.25">
      <c r="A20222" s="162"/>
      <c r="B20222" s="162"/>
      <c r="C20222" s="162"/>
      <c r="D20222" s="162"/>
    </row>
    <row r="20223" spans="1:4" x14ac:dyDescent="0.25">
      <c r="A20223" s="162"/>
      <c r="B20223" s="162"/>
      <c r="C20223" s="162"/>
      <c r="D20223" s="162"/>
    </row>
    <row r="20224" spans="1:4" x14ac:dyDescent="0.25">
      <c r="A20224" s="162"/>
      <c r="B20224" s="162"/>
      <c r="C20224" s="162"/>
      <c r="D20224" s="162"/>
    </row>
    <row r="20225" spans="1:4" x14ac:dyDescent="0.25">
      <c r="A20225" s="162"/>
      <c r="B20225" s="162"/>
      <c r="C20225" s="162"/>
      <c r="D20225" s="162"/>
    </row>
    <row r="20226" spans="1:4" x14ac:dyDescent="0.25">
      <c r="A20226" s="162"/>
      <c r="B20226" s="162"/>
      <c r="C20226" s="162"/>
      <c r="D20226" s="162"/>
    </row>
    <row r="20227" spans="1:4" x14ac:dyDescent="0.25">
      <c r="A20227" s="162"/>
      <c r="B20227" s="162"/>
      <c r="C20227" s="162"/>
      <c r="D20227" s="162"/>
    </row>
    <row r="20228" spans="1:4" x14ac:dyDescent="0.25">
      <c r="A20228" s="162"/>
      <c r="B20228" s="162"/>
      <c r="C20228" s="162"/>
      <c r="D20228" s="162"/>
    </row>
    <row r="20229" spans="1:4" x14ac:dyDescent="0.25">
      <c r="A20229" s="162"/>
      <c r="B20229" s="162"/>
      <c r="C20229" s="162"/>
      <c r="D20229" s="162"/>
    </row>
    <row r="20230" spans="1:4" x14ac:dyDescent="0.25">
      <c r="A20230" s="162"/>
      <c r="B20230" s="162"/>
      <c r="C20230" s="162"/>
      <c r="D20230" s="162"/>
    </row>
    <row r="20231" spans="1:4" x14ac:dyDescent="0.25">
      <c r="A20231" s="162"/>
      <c r="B20231" s="162"/>
      <c r="C20231" s="162"/>
      <c r="D20231" s="162"/>
    </row>
    <row r="20232" spans="1:4" x14ac:dyDescent="0.25">
      <c r="A20232" s="162"/>
      <c r="B20232" s="162"/>
      <c r="C20232" s="162"/>
      <c r="D20232" s="162"/>
    </row>
    <row r="20233" spans="1:4" x14ac:dyDescent="0.25">
      <c r="A20233" s="162"/>
      <c r="B20233" s="162"/>
      <c r="C20233" s="162"/>
      <c r="D20233" s="162"/>
    </row>
    <row r="20234" spans="1:4" x14ac:dyDescent="0.25">
      <c r="A20234" s="162"/>
      <c r="B20234" s="162"/>
      <c r="C20234" s="162"/>
      <c r="D20234" s="162"/>
    </row>
    <row r="20235" spans="1:4" x14ac:dyDescent="0.25">
      <c r="A20235" s="162"/>
      <c r="B20235" s="162"/>
      <c r="C20235" s="162"/>
      <c r="D20235" s="162"/>
    </row>
    <row r="20236" spans="1:4" x14ac:dyDescent="0.25">
      <c r="A20236" s="162"/>
      <c r="B20236" s="162"/>
      <c r="C20236" s="162"/>
      <c r="D20236" s="162"/>
    </row>
    <row r="20237" spans="1:4" x14ac:dyDescent="0.25">
      <c r="A20237" s="162"/>
      <c r="B20237" s="162"/>
      <c r="C20237" s="162"/>
      <c r="D20237" s="162"/>
    </row>
    <row r="20238" spans="1:4" x14ac:dyDescent="0.25">
      <c r="A20238" s="162"/>
      <c r="B20238" s="162"/>
      <c r="C20238" s="162"/>
      <c r="D20238" s="162"/>
    </row>
    <row r="20239" spans="1:4" x14ac:dyDescent="0.25">
      <c r="A20239" s="162"/>
      <c r="B20239" s="162"/>
      <c r="C20239" s="162"/>
      <c r="D20239" s="162"/>
    </row>
    <row r="20240" spans="1:4" x14ac:dyDescent="0.25">
      <c r="A20240" s="162"/>
      <c r="B20240" s="162"/>
      <c r="C20240" s="162"/>
      <c r="D20240" s="162"/>
    </row>
    <row r="20241" spans="1:4" x14ac:dyDescent="0.25">
      <c r="A20241" s="162"/>
      <c r="B20241" s="162"/>
      <c r="C20241" s="162"/>
      <c r="D20241" s="162"/>
    </row>
    <row r="20242" spans="1:4" x14ac:dyDescent="0.25">
      <c r="A20242" s="162"/>
      <c r="B20242" s="162"/>
      <c r="C20242" s="162"/>
      <c r="D20242" s="162"/>
    </row>
    <row r="20243" spans="1:4" x14ac:dyDescent="0.25">
      <c r="A20243" s="162"/>
      <c r="B20243" s="162"/>
      <c r="C20243" s="162"/>
      <c r="D20243" s="162"/>
    </row>
    <row r="20244" spans="1:4" x14ac:dyDescent="0.25">
      <c r="A20244" s="162"/>
      <c r="B20244" s="162"/>
      <c r="C20244" s="162"/>
      <c r="D20244" s="162"/>
    </row>
    <row r="20245" spans="1:4" x14ac:dyDescent="0.25">
      <c r="A20245" s="162"/>
      <c r="B20245" s="162"/>
      <c r="C20245" s="162"/>
      <c r="D20245" s="162"/>
    </row>
    <row r="20246" spans="1:4" x14ac:dyDescent="0.25">
      <c r="A20246" s="162"/>
      <c r="B20246" s="162"/>
      <c r="C20246" s="162"/>
      <c r="D20246" s="162"/>
    </row>
    <row r="20247" spans="1:4" x14ac:dyDescent="0.25">
      <c r="A20247" s="162"/>
      <c r="B20247" s="162"/>
      <c r="C20247" s="162"/>
      <c r="D20247" s="162"/>
    </row>
    <row r="20248" spans="1:4" x14ac:dyDescent="0.25">
      <c r="A20248" s="162"/>
      <c r="B20248" s="162"/>
      <c r="C20248" s="162"/>
      <c r="D20248" s="162"/>
    </row>
    <row r="20249" spans="1:4" x14ac:dyDescent="0.25">
      <c r="A20249" s="162"/>
      <c r="B20249" s="162"/>
      <c r="C20249" s="162"/>
      <c r="D20249" s="162"/>
    </row>
    <row r="20250" spans="1:4" x14ac:dyDescent="0.25">
      <c r="A20250" s="162"/>
      <c r="B20250" s="162"/>
      <c r="C20250" s="162"/>
      <c r="D20250" s="162"/>
    </row>
    <row r="20251" spans="1:4" x14ac:dyDescent="0.25">
      <c r="A20251" s="162"/>
      <c r="B20251" s="162"/>
      <c r="C20251" s="162"/>
      <c r="D20251" s="162"/>
    </row>
    <row r="20252" spans="1:4" x14ac:dyDescent="0.25">
      <c r="A20252" s="162"/>
      <c r="B20252" s="162"/>
      <c r="C20252" s="162"/>
      <c r="D20252" s="162"/>
    </row>
    <row r="20253" spans="1:4" x14ac:dyDescent="0.25">
      <c r="A20253" s="162"/>
      <c r="B20253" s="162"/>
      <c r="C20253" s="162"/>
      <c r="D20253" s="162"/>
    </row>
    <row r="20254" spans="1:4" x14ac:dyDescent="0.25">
      <c r="A20254" s="162"/>
      <c r="B20254" s="162"/>
      <c r="C20254" s="162"/>
      <c r="D20254" s="162"/>
    </row>
    <row r="20255" spans="1:4" x14ac:dyDescent="0.25">
      <c r="A20255" s="162"/>
      <c r="B20255" s="162"/>
      <c r="C20255" s="162"/>
      <c r="D20255" s="162"/>
    </row>
    <row r="20256" spans="1:4" x14ac:dyDescent="0.25">
      <c r="A20256" s="162"/>
      <c r="B20256" s="162"/>
      <c r="C20256" s="162"/>
      <c r="D20256" s="162"/>
    </row>
    <row r="20257" spans="1:4" x14ac:dyDescent="0.25">
      <c r="A20257" s="162"/>
      <c r="B20257" s="162"/>
      <c r="C20257" s="162"/>
      <c r="D20257" s="162"/>
    </row>
    <row r="20258" spans="1:4" x14ac:dyDescent="0.25">
      <c r="A20258" s="162"/>
      <c r="B20258" s="162"/>
      <c r="C20258" s="162"/>
      <c r="D20258" s="162"/>
    </row>
    <row r="20259" spans="1:4" x14ac:dyDescent="0.25">
      <c r="A20259" s="162"/>
      <c r="B20259" s="162"/>
      <c r="C20259" s="162"/>
      <c r="D20259" s="162"/>
    </row>
    <row r="20260" spans="1:4" x14ac:dyDescent="0.25">
      <c r="A20260" s="162"/>
      <c r="B20260" s="162"/>
      <c r="C20260" s="162"/>
      <c r="D20260" s="162"/>
    </row>
    <row r="20261" spans="1:4" x14ac:dyDescent="0.25">
      <c r="A20261" s="162"/>
      <c r="B20261" s="162"/>
      <c r="C20261" s="162"/>
      <c r="D20261" s="162"/>
    </row>
    <row r="20262" spans="1:4" x14ac:dyDescent="0.25">
      <c r="A20262" s="162"/>
      <c r="B20262" s="162"/>
      <c r="C20262" s="162"/>
      <c r="D20262" s="162"/>
    </row>
    <row r="20263" spans="1:4" x14ac:dyDescent="0.25">
      <c r="A20263" s="162"/>
      <c r="B20263" s="162"/>
      <c r="C20263" s="162"/>
      <c r="D20263" s="162"/>
    </row>
    <row r="20264" spans="1:4" x14ac:dyDescent="0.25">
      <c r="A20264" s="162"/>
      <c r="B20264" s="162"/>
      <c r="C20264" s="162"/>
      <c r="D20264" s="162"/>
    </row>
    <row r="20265" spans="1:4" x14ac:dyDescent="0.25">
      <c r="A20265" s="162"/>
      <c r="B20265" s="162"/>
      <c r="C20265" s="162"/>
      <c r="D20265" s="162"/>
    </row>
    <row r="20266" spans="1:4" x14ac:dyDescent="0.25">
      <c r="A20266" s="162"/>
      <c r="B20266" s="162"/>
      <c r="C20266" s="162"/>
      <c r="D20266" s="162"/>
    </row>
    <row r="20267" spans="1:4" x14ac:dyDescent="0.25">
      <c r="A20267" s="162"/>
      <c r="B20267" s="162"/>
      <c r="C20267" s="162"/>
      <c r="D20267" s="162"/>
    </row>
    <row r="20268" spans="1:4" x14ac:dyDescent="0.25">
      <c r="A20268" s="162"/>
      <c r="B20268" s="162"/>
      <c r="C20268" s="162"/>
      <c r="D20268" s="162"/>
    </row>
    <row r="20269" spans="1:4" x14ac:dyDescent="0.25">
      <c r="A20269" s="162"/>
      <c r="B20269" s="162"/>
      <c r="C20269" s="162"/>
      <c r="D20269" s="162"/>
    </row>
    <row r="20270" spans="1:4" x14ac:dyDescent="0.25">
      <c r="A20270" s="162"/>
      <c r="B20270" s="162"/>
      <c r="C20270" s="162"/>
      <c r="D20270" s="162"/>
    </row>
    <row r="20271" spans="1:4" x14ac:dyDescent="0.25">
      <c r="A20271" s="162"/>
      <c r="B20271" s="162"/>
      <c r="C20271" s="162"/>
      <c r="D20271" s="162"/>
    </row>
    <row r="20272" spans="1:4" x14ac:dyDescent="0.25">
      <c r="A20272" s="162"/>
      <c r="B20272" s="162"/>
      <c r="C20272" s="162"/>
      <c r="D20272" s="162"/>
    </row>
    <row r="20273" spans="1:4" x14ac:dyDescent="0.25">
      <c r="A20273" s="162"/>
      <c r="B20273" s="162"/>
      <c r="C20273" s="162"/>
      <c r="D20273" s="162"/>
    </row>
    <row r="20274" spans="1:4" x14ac:dyDescent="0.25">
      <c r="A20274" s="162"/>
      <c r="B20274" s="162"/>
      <c r="C20274" s="162"/>
      <c r="D20274" s="162"/>
    </row>
    <row r="20275" spans="1:4" x14ac:dyDescent="0.25">
      <c r="A20275" s="162"/>
      <c r="B20275" s="162"/>
      <c r="C20275" s="162"/>
      <c r="D20275" s="162"/>
    </row>
    <row r="20276" spans="1:4" x14ac:dyDescent="0.25">
      <c r="A20276" s="162"/>
      <c r="B20276" s="162"/>
      <c r="C20276" s="162"/>
      <c r="D20276" s="162"/>
    </row>
    <row r="20277" spans="1:4" x14ac:dyDescent="0.25">
      <c r="A20277" s="162"/>
      <c r="B20277" s="162"/>
      <c r="C20277" s="162"/>
      <c r="D20277" s="162"/>
    </row>
    <row r="20278" spans="1:4" x14ac:dyDescent="0.25">
      <c r="A20278" s="162"/>
      <c r="B20278" s="162"/>
      <c r="C20278" s="162"/>
      <c r="D20278" s="162"/>
    </row>
    <row r="20279" spans="1:4" x14ac:dyDescent="0.25">
      <c r="A20279" s="162"/>
      <c r="B20279" s="162"/>
      <c r="C20279" s="162"/>
      <c r="D20279" s="162"/>
    </row>
    <row r="20280" spans="1:4" x14ac:dyDescent="0.25">
      <c r="A20280" s="162"/>
      <c r="B20280" s="162"/>
      <c r="C20280" s="162"/>
      <c r="D20280" s="162"/>
    </row>
    <row r="20281" spans="1:4" x14ac:dyDescent="0.25">
      <c r="A20281" s="162"/>
      <c r="B20281" s="162"/>
      <c r="C20281" s="162"/>
      <c r="D20281" s="162"/>
    </row>
    <row r="20282" spans="1:4" x14ac:dyDescent="0.25">
      <c r="A20282" s="162"/>
      <c r="B20282" s="162"/>
      <c r="C20282" s="162"/>
      <c r="D20282" s="162"/>
    </row>
    <row r="20283" spans="1:4" x14ac:dyDescent="0.25">
      <c r="A20283" s="162"/>
      <c r="B20283" s="162"/>
      <c r="C20283" s="162"/>
      <c r="D20283" s="162"/>
    </row>
    <row r="20284" spans="1:4" x14ac:dyDescent="0.25">
      <c r="A20284" s="162"/>
      <c r="B20284" s="162"/>
      <c r="C20284" s="162"/>
      <c r="D20284" s="162"/>
    </row>
    <row r="20285" spans="1:4" x14ac:dyDescent="0.25">
      <c r="A20285" s="162"/>
      <c r="B20285" s="162"/>
      <c r="C20285" s="162"/>
      <c r="D20285" s="162"/>
    </row>
    <row r="20286" spans="1:4" x14ac:dyDescent="0.25">
      <c r="A20286" s="162"/>
      <c r="B20286" s="162"/>
      <c r="C20286" s="162"/>
      <c r="D20286" s="162"/>
    </row>
    <row r="20287" spans="1:4" x14ac:dyDescent="0.25">
      <c r="A20287" s="162"/>
      <c r="B20287" s="162"/>
      <c r="C20287" s="162"/>
      <c r="D20287" s="162"/>
    </row>
    <row r="20288" spans="1:4" x14ac:dyDescent="0.25">
      <c r="A20288" s="162"/>
      <c r="B20288" s="162"/>
      <c r="C20288" s="162"/>
      <c r="D20288" s="162"/>
    </row>
    <row r="20289" spans="1:4" x14ac:dyDescent="0.25">
      <c r="A20289" s="162"/>
      <c r="B20289" s="162"/>
      <c r="C20289" s="162"/>
      <c r="D20289" s="162"/>
    </row>
    <row r="20290" spans="1:4" x14ac:dyDescent="0.25">
      <c r="A20290" s="162"/>
      <c r="B20290" s="162"/>
      <c r="C20290" s="162"/>
      <c r="D20290" s="162"/>
    </row>
    <row r="20291" spans="1:4" x14ac:dyDescent="0.25">
      <c r="A20291" s="162"/>
      <c r="B20291" s="162"/>
      <c r="C20291" s="162"/>
      <c r="D20291" s="162"/>
    </row>
    <row r="20292" spans="1:4" x14ac:dyDescent="0.25">
      <c r="A20292" s="162"/>
      <c r="B20292" s="162"/>
      <c r="C20292" s="162"/>
      <c r="D20292" s="162"/>
    </row>
    <row r="20293" spans="1:4" x14ac:dyDescent="0.25">
      <c r="A20293" s="162"/>
      <c r="B20293" s="162"/>
      <c r="C20293" s="162"/>
      <c r="D20293" s="162"/>
    </row>
    <row r="20294" spans="1:4" x14ac:dyDescent="0.25">
      <c r="A20294" s="162"/>
      <c r="B20294" s="162"/>
      <c r="C20294" s="162"/>
      <c r="D20294" s="162"/>
    </row>
    <row r="20295" spans="1:4" x14ac:dyDescent="0.25">
      <c r="A20295" s="162"/>
      <c r="B20295" s="162"/>
      <c r="C20295" s="162"/>
      <c r="D20295" s="162"/>
    </row>
    <row r="20296" spans="1:4" x14ac:dyDescent="0.25">
      <c r="A20296" s="162"/>
      <c r="B20296" s="162"/>
      <c r="C20296" s="162"/>
      <c r="D20296" s="162"/>
    </row>
    <row r="20297" spans="1:4" x14ac:dyDescent="0.25">
      <c r="A20297" s="162"/>
      <c r="B20297" s="162"/>
      <c r="C20297" s="162"/>
      <c r="D20297" s="162"/>
    </row>
    <row r="20298" spans="1:4" x14ac:dyDescent="0.25">
      <c r="A20298" s="162"/>
      <c r="B20298" s="162"/>
      <c r="C20298" s="162"/>
      <c r="D20298" s="162"/>
    </row>
    <row r="20299" spans="1:4" x14ac:dyDescent="0.25">
      <c r="A20299" s="162"/>
      <c r="B20299" s="162"/>
      <c r="C20299" s="162"/>
      <c r="D20299" s="162"/>
    </row>
    <row r="20300" spans="1:4" x14ac:dyDescent="0.25">
      <c r="A20300" s="162"/>
      <c r="B20300" s="162"/>
      <c r="C20300" s="162"/>
      <c r="D20300" s="162"/>
    </row>
    <row r="20301" spans="1:4" x14ac:dyDescent="0.25">
      <c r="A20301" s="162"/>
      <c r="B20301" s="162"/>
      <c r="C20301" s="162"/>
      <c r="D20301" s="162"/>
    </row>
    <row r="20302" spans="1:4" x14ac:dyDescent="0.25">
      <c r="A20302" s="162"/>
      <c r="B20302" s="162"/>
      <c r="C20302" s="162"/>
      <c r="D20302" s="162"/>
    </row>
    <row r="20303" spans="1:4" x14ac:dyDescent="0.25">
      <c r="A20303" s="162"/>
      <c r="B20303" s="162"/>
      <c r="C20303" s="162"/>
      <c r="D20303" s="162"/>
    </row>
    <row r="20304" spans="1:4" x14ac:dyDescent="0.25">
      <c r="A20304" s="162"/>
      <c r="B20304" s="162"/>
      <c r="C20304" s="162"/>
      <c r="D20304" s="162"/>
    </row>
    <row r="20305" spans="1:4" x14ac:dyDescent="0.25">
      <c r="A20305" s="162"/>
      <c r="B20305" s="162"/>
      <c r="C20305" s="162"/>
      <c r="D20305" s="162"/>
    </row>
    <row r="20306" spans="1:4" x14ac:dyDescent="0.25">
      <c r="A20306" s="162"/>
      <c r="B20306" s="162"/>
      <c r="C20306" s="162"/>
      <c r="D20306" s="162"/>
    </row>
    <row r="20307" spans="1:4" x14ac:dyDescent="0.25">
      <c r="A20307" s="162"/>
      <c r="B20307" s="162"/>
      <c r="C20307" s="162"/>
      <c r="D20307" s="162"/>
    </row>
    <row r="20308" spans="1:4" x14ac:dyDescent="0.25">
      <c r="A20308" s="162"/>
      <c r="B20308" s="162"/>
      <c r="C20308" s="162"/>
      <c r="D20308" s="162"/>
    </row>
    <row r="20309" spans="1:4" x14ac:dyDescent="0.25">
      <c r="A20309" s="162"/>
      <c r="B20309" s="162"/>
      <c r="C20309" s="162"/>
      <c r="D20309" s="162"/>
    </row>
    <row r="20310" spans="1:4" x14ac:dyDescent="0.25">
      <c r="A20310" s="162"/>
      <c r="B20310" s="162"/>
      <c r="C20310" s="162"/>
      <c r="D20310" s="162"/>
    </row>
    <row r="20311" spans="1:4" x14ac:dyDescent="0.25">
      <c r="A20311" s="162"/>
      <c r="B20311" s="162"/>
      <c r="C20311" s="162"/>
      <c r="D20311" s="162"/>
    </row>
    <row r="20312" spans="1:4" x14ac:dyDescent="0.25">
      <c r="A20312" s="162"/>
      <c r="B20312" s="162"/>
      <c r="C20312" s="162"/>
      <c r="D20312" s="162"/>
    </row>
    <row r="20313" spans="1:4" x14ac:dyDescent="0.25">
      <c r="A20313" s="162"/>
      <c r="B20313" s="162"/>
      <c r="C20313" s="162"/>
      <c r="D20313" s="162"/>
    </row>
    <row r="20314" spans="1:4" x14ac:dyDescent="0.25">
      <c r="A20314" s="162"/>
      <c r="B20314" s="162"/>
      <c r="C20314" s="162"/>
      <c r="D20314" s="162"/>
    </row>
    <row r="20315" spans="1:4" x14ac:dyDescent="0.25">
      <c r="A20315" s="162"/>
      <c r="B20315" s="162"/>
      <c r="C20315" s="162"/>
      <c r="D20315" s="162"/>
    </row>
    <row r="20316" spans="1:4" x14ac:dyDescent="0.25">
      <c r="A20316" s="162"/>
      <c r="B20316" s="162"/>
      <c r="C20316" s="162"/>
      <c r="D20316" s="162"/>
    </row>
    <row r="20317" spans="1:4" x14ac:dyDescent="0.25">
      <c r="A20317" s="162"/>
      <c r="B20317" s="162"/>
      <c r="C20317" s="162"/>
      <c r="D20317" s="162"/>
    </row>
    <row r="20318" spans="1:4" x14ac:dyDescent="0.25">
      <c r="A20318" s="162"/>
      <c r="B20318" s="162"/>
      <c r="C20318" s="162"/>
      <c r="D20318" s="162"/>
    </row>
    <row r="20319" spans="1:4" x14ac:dyDescent="0.25">
      <c r="A20319" s="162"/>
      <c r="B20319" s="162"/>
      <c r="C20319" s="162"/>
      <c r="D20319" s="162"/>
    </row>
    <row r="20320" spans="1:4" x14ac:dyDescent="0.25">
      <c r="A20320" s="162"/>
      <c r="B20320" s="162"/>
      <c r="C20320" s="162"/>
      <c r="D20320" s="162"/>
    </row>
    <row r="20321" spans="1:4" x14ac:dyDescent="0.25">
      <c r="A20321" s="162"/>
      <c r="B20321" s="162"/>
      <c r="C20321" s="162"/>
      <c r="D20321" s="162"/>
    </row>
    <row r="20322" spans="1:4" x14ac:dyDescent="0.25">
      <c r="A20322" s="162"/>
      <c r="B20322" s="162"/>
      <c r="C20322" s="162"/>
      <c r="D20322" s="162"/>
    </row>
    <row r="20323" spans="1:4" x14ac:dyDescent="0.25">
      <c r="A20323" s="162"/>
      <c r="B20323" s="162"/>
      <c r="C20323" s="162"/>
      <c r="D20323" s="162"/>
    </row>
    <row r="20324" spans="1:4" x14ac:dyDescent="0.25">
      <c r="A20324" s="162"/>
      <c r="B20324" s="162"/>
      <c r="C20324" s="162"/>
      <c r="D20324" s="162"/>
    </row>
    <row r="20325" spans="1:4" x14ac:dyDescent="0.25">
      <c r="A20325" s="162"/>
      <c r="B20325" s="162"/>
      <c r="C20325" s="162"/>
      <c r="D20325" s="162"/>
    </row>
    <row r="20326" spans="1:4" x14ac:dyDescent="0.25">
      <c r="A20326" s="162"/>
      <c r="B20326" s="162"/>
      <c r="C20326" s="162"/>
      <c r="D20326" s="162"/>
    </row>
    <row r="20327" spans="1:4" x14ac:dyDescent="0.25">
      <c r="A20327" s="162"/>
      <c r="B20327" s="162"/>
      <c r="C20327" s="162"/>
      <c r="D20327" s="162"/>
    </row>
    <row r="20328" spans="1:4" x14ac:dyDescent="0.25">
      <c r="A20328" s="162"/>
      <c r="B20328" s="162"/>
      <c r="C20328" s="162"/>
      <c r="D20328" s="162"/>
    </row>
    <row r="20329" spans="1:4" x14ac:dyDescent="0.25">
      <c r="A20329" s="162"/>
      <c r="B20329" s="162"/>
      <c r="C20329" s="162"/>
      <c r="D20329" s="162"/>
    </row>
    <row r="20330" spans="1:4" x14ac:dyDescent="0.25">
      <c r="A20330" s="162"/>
      <c r="B20330" s="162"/>
      <c r="C20330" s="162"/>
      <c r="D20330" s="162"/>
    </row>
    <row r="20331" spans="1:4" x14ac:dyDescent="0.25">
      <c r="A20331" s="162"/>
      <c r="B20331" s="162"/>
      <c r="C20331" s="162"/>
      <c r="D20331" s="162"/>
    </row>
    <row r="20332" spans="1:4" x14ac:dyDescent="0.25">
      <c r="A20332" s="162"/>
      <c r="B20332" s="162"/>
      <c r="C20332" s="162"/>
      <c r="D20332" s="162"/>
    </row>
    <row r="20333" spans="1:4" x14ac:dyDescent="0.25">
      <c r="A20333" s="162"/>
      <c r="B20333" s="162"/>
      <c r="C20333" s="162"/>
      <c r="D20333" s="162"/>
    </row>
    <row r="20334" spans="1:4" x14ac:dyDescent="0.25">
      <c r="A20334" s="162"/>
      <c r="B20334" s="162"/>
      <c r="C20334" s="162"/>
      <c r="D20334" s="162"/>
    </row>
    <row r="20335" spans="1:4" x14ac:dyDescent="0.25">
      <c r="A20335" s="162"/>
      <c r="B20335" s="162"/>
      <c r="C20335" s="162"/>
      <c r="D20335" s="162"/>
    </row>
    <row r="20336" spans="1:4" x14ac:dyDescent="0.25">
      <c r="A20336" s="162"/>
      <c r="B20336" s="162"/>
      <c r="C20336" s="162"/>
      <c r="D20336" s="162"/>
    </row>
    <row r="20337" spans="1:4" x14ac:dyDescent="0.25">
      <c r="A20337" s="162"/>
      <c r="B20337" s="162"/>
      <c r="C20337" s="162"/>
      <c r="D20337" s="162"/>
    </row>
    <row r="20338" spans="1:4" x14ac:dyDescent="0.25">
      <c r="A20338" s="162"/>
      <c r="B20338" s="162"/>
      <c r="C20338" s="162"/>
      <c r="D20338" s="162"/>
    </row>
    <row r="20339" spans="1:4" x14ac:dyDescent="0.25">
      <c r="A20339" s="162"/>
      <c r="B20339" s="162"/>
      <c r="C20339" s="162"/>
      <c r="D20339" s="162"/>
    </row>
    <row r="20340" spans="1:4" x14ac:dyDescent="0.25">
      <c r="A20340" s="162"/>
      <c r="B20340" s="162"/>
      <c r="C20340" s="162"/>
      <c r="D20340" s="162"/>
    </row>
    <row r="20341" spans="1:4" x14ac:dyDescent="0.25">
      <c r="A20341" s="162"/>
      <c r="B20341" s="162"/>
      <c r="C20341" s="162"/>
      <c r="D20341" s="162"/>
    </row>
    <row r="20342" spans="1:4" x14ac:dyDescent="0.25">
      <c r="A20342" s="162"/>
      <c r="B20342" s="162"/>
      <c r="C20342" s="162"/>
      <c r="D20342" s="162"/>
    </row>
    <row r="20343" spans="1:4" x14ac:dyDescent="0.25">
      <c r="A20343" s="162"/>
      <c r="B20343" s="162"/>
      <c r="C20343" s="162"/>
      <c r="D20343" s="162"/>
    </row>
    <row r="20344" spans="1:4" x14ac:dyDescent="0.25">
      <c r="A20344" s="162"/>
      <c r="B20344" s="162"/>
      <c r="C20344" s="162"/>
      <c r="D20344" s="162"/>
    </row>
    <row r="20345" spans="1:4" x14ac:dyDescent="0.25">
      <c r="A20345" s="162"/>
      <c r="B20345" s="162"/>
      <c r="C20345" s="162"/>
      <c r="D20345" s="162"/>
    </row>
    <row r="20346" spans="1:4" x14ac:dyDescent="0.25">
      <c r="A20346" s="162"/>
      <c r="B20346" s="162"/>
      <c r="C20346" s="162"/>
      <c r="D20346" s="162"/>
    </row>
    <row r="20347" spans="1:4" x14ac:dyDescent="0.25">
      <c r="A20347" s="162"/>
      <c r="B20347" s="162"/>
      <c r="C20347" s="162"/>
      <c r="D20347" s="162"/>
    </row>
    <row r="20348" spans="1:4" x14ac:dyDescent="0.25">
      <c r="A20348" s="162"/>
      <c r="B20348" s="162"/>
      <c r="C20348" s="162"/>
      <c r="D20348" s="162"/>
    </row>
    <row r="20349" spans="1:4" x14ac:dyDescent="0.25">
      <c r="A20349" s="162"/>
      <c r="B20349" s="162"/>
      <c r="C20349" s="162"/>
      <c r="D20349" s="162"/>
    </row>
    <row r="20350" spans="1:4" x14ac:dyDescent="0.25">
      <c r="A20350" s="162"/>
      <c r="B20350" s="162"/>
      <c r="C20350" s="162"/>
      <c r="D20350" s="162"/>
    </row>
    <row r="20351" spans="1:4" x14ac:dyDescent="0.25">
      <c r="A20351" s="162"/>
      <c r="B20351" s="162"/>
      <c r="C20351" s="162"/>
      <c r="D20351" s="162"/>
    </row>
    <row r="20352" spans="1:4" x14ac:dyDescent="0.25">
      <c r="A20352" s="162"/>
      <c r="B20352" s="162"/>
      <c r="C20352" s="162"/>
      <c r="D20352" s="162"/>
    </row>
    <row r="20353" spans="1:4" x14ac:dyDescent="0.25">
      <c r="A20353" s="162"/>
      <c r="B20353" s="162"/>
      <c r="C20353" s="162"/>
      <c r="D20353" s="162"/>
    </row>
    <row r="20354" spans="1:4" x14ac:dyDescent="0.25">
      <c r="A20354" s="162"/>
      <c r="B20354" s="162"/>
      <c r="C20354" s="162"/>
      <c r="D20354" s="162"/>
    </row>
    <row r="20355" spans="1:4" x14ac:dyDescent="0.25">
      <c r="A20355" s="162"/>
      <c r="B20355" s="162"/>
      <c r="C20355" s="162"/>
      <c r="D20355" s="162"/>
    </row>
    <row r="20356" spans="1:4" x14ac:dyDescent="0.25">
      <c r="A20356" s="162"/>
      <c r="B20356" s="162"/>
      <c r="C20356" s="162"/>
      <c r="D20356" s="162"/>
    </row>
    <row r="20357" spans="1:4" x14ac:dyDescent="0.25">
      <c r="A20357" s="162"/>
      <c r="B20357" s="162"/>
      <c r="C20357" s="162"/>
      <c r="D20357" s="162"/>
    </row>
    <row r="20358" spans="1:4" x14ac:dyDescent="0.25">
      <c r="A20358" s="162"/>
      <c r="B20358" s="162"/>
      <c r="C20358" s="162"/>
      <c r="D20358" s="162"/>
    </row>
    <row r="20359" spans="1:4" x14ac:dyDescent="0.25">
      <c r="A20359" s="162"/>
      <c r="B20359" s="162"/>
      <c r="C20359" s="162"/>
      <c r="D20359" s="162"/>
    </row>
    <row r="20360" spans="1:4" x14ac:dyDescent="0.25">
      <c r="A20360" s="162"/>
      <c r="B20360" s="162"/>
      <c r="C20360" s="162"/>
      <c r="D20360" s="162"/>
    </row>
    <row r="20361" spans="1:4" x14ac:dyDescent="0.25">
      <c r="A20361" s="162"/>
      <c r="B20361" s="162"/>
      <c r="C20361" s="162"/>
      <c r="D20361" s="162"/>
    </row>
    <row r="20362" spans="1:4" x14ac:dyDescent="0.25">
      <c r="A20362" s="162"/>
      <c r="B20362" s="162"/>
      <c r="C20362" s="162"/>
      <c r="D20362" s="162"/>
    </row>
    <row r="20363" spans="1:4" x14ac:dyDescent="0.25">
      <c r="A20363" s="162"/>
      <c r="B20363" s="162"/>
      <c r="C20363" s="162"/>
      <c r="D20363" s="162"/>
    </row>
    <row r="20364" spans="1:4" x14ac:dyDescent="0.25">
      <c r="A20364" s="162"/>
      <c r="B20364" s="162"/>
      <c r="C20364" s="162"/>
      <c r="D20364" s="162"/>
    </row>
    <row r="20365" spans="1:4" x14ac:dyDescent="0.25">
      <c r="A20365" s="162"/>
      <c r="B20365" s="162"/>
      <c r="C20365" s="162"/>
      <c r="D20365" s="162"/>
    </row>
    <row r="20366" spans="1:4" x14ac:dyDescent="0.25">
      <c r="A20366" s="162"/>
      <c r="B20366" s="162"/>
      <c r="C20366" s="162"/>
      <c r="D20366" s="162"/>
    </row>
    <row r="20367" spans="1:4" x14ac:dyDescent="0.25">
      <c r="A20367" s="162"/>
      <c r="B20367" s="162"/>
      <c r="C20367" s="162"/>
      <c r="D20367" s="162"/>
    </row>
    <row r="20368" spans="1:4" x14ac:dyDescent="0.25">
      <c r="A20368" s="162"/>
      <c r="B20368" s="162"/>
      <c r="C20368" s="162"/>
      <c r="D20368" s="162"/>
    </row>
    <row r="20369" spans="1:4" x14ac:dyDescent="0.25">
      <c r="A20369" s="162"/>
      <c r="B20369" s="162"/>
      <c r="C20369" s="162"/>
      <c r="D20369" s="162"/>
    </row>
    <row r="20370" spans="1:4" x14ac:dyDescent="0.25">
      <c r="A20370" s="162"/>
      <c r="B20370" s="162"/>
      <c r="C20370" s="162"/>
      <c r="D20370" s="162"/>
    </row>
    <row r="20371" spans="1:4" x14ac:dyDescent="0.25">
      <c r="A20371" s="162"/>
      <c r="B20371" s="162"/>
      <c r="C20371" s="162"/>
      <c r="D20371" s="162"/>
    </row>
    <row r="20372" spans="1:4" x14ac:dyDescent="0.25">
      <c r="A20372" s="162"/>
      <c r="B20372" s="162"/>
      <c r="C20372" s="162"/>
      <c r="D20372" s="162"/>
    </row>
    <row r="20373" spans="1:4" x14ac:dyDescent="0.25">
      <c r="A20373" s="162"/>
      <c r="B20373" s="162"/>
      <c r="C20373" s="162"/>
      <c r="D20373" s="162"/>
    </row>
    <row r="20374" spans="1:4" x14ac:dyDescent="0.25">
      <c r="A20374" s="162"/>
      <c r="B20374" s="162"/>
      <c r="C20374" s="162"/>
      <c r="D20374" s="162"/>
    </row>
    <row r="20375" spans="1:4" x14ac:dyDescent="0.25">
      <c r="A20375" s="162"/>
      <c r="B20375" s="162"/>
      <c r="C20375" s="162"/>
      <c r="D20375" s="162"/>
    </row>
    <row r="20376" spans="1:4" x14ac:dyDescent="0.25">
      <c r="A20376" s="162"/>
      <c r="B20376" s="162"/>
      <c r="C20376" s="162"/>
      <c r="D20376" s="162"/>
    </row>
    <row r="20377" spans="1:4" x14ac:dyDescent="0.25">
      <c r="A20377" s="162"/>
      <c r="B20377" s="162"/>
      <c r="C20377" s="162"/>
      <c r="D20377" s="162"/>
    </row>
    <row r="20378" spans="1:4" x14ac:dyDescent="0.25">
      <c r="A20378" s="162"/>
      <c r="B20378" s="162"/>
      <c r="C20378" s="162"/>
      <c r="D20378" s="162"/>
    </row>
    <row r="20379" spans="1:4" x14ac:dyDescent="0.25">
      <c r="A20379" s="162"/>
      <c r="B20379" s="162"/>
      <c r="C20379" s="162"/>
      <c r="D20379" s="162"/>
    </row>
    <row r="20380" spans="1:4" x14ac:dyDescent="0.25">
      <c r="A20380" s="162"/>
      <c r="B20380" s="162"/>
      <c r="C20380" s="162"/>
      <c r="D20380" s="162"/>
    </row>
    <row r="20381" spans="1:4" x14ac:dyDescent="0.25">
      <c r="A20381" s="162"/>
      <c r="B20381" s="162"/>
      <c r="C20381" s="162"/>
      <c r="D20381" s="162"/>
    </row>
    <row r="20382" spans="1:4" x14ac:dyDescent="0.25">
      <c r="A20382" s="162"/>
      <c r="B20382" s="162"/>
      <c r="C20382" s="162"/>
      <c r="D20382" s="162"/>
    </row>
    <row r="20383" spans="1:4" x14ac:dyDescent="0.25">
      <c r="A20383" s="162"/>
      <c r="B20383" s="162"/>
      <c r="C20383" s="162"/>
      <c r="D20383" s="162"/>
    </row>
    <row r="20384" spans="1:4" x14ac:dyDescent="0.25">
      <c r="A20384" s="162"/>
      <c r="B20384" s="162"/>
      <c r="C20384" s="162"/>
      <c r="D20384" s="162"/>
    </row>
    <row r="20385" spans="1:4" x14ac:dyDescent="0.25">
      <c r="A20385" s="162"/>
      <c r="B20385" s="162"/>
      <c r="C20385" s="162"/>
      <c r="D20385" s="162"/>
    </row>
    <row r="20386" spans="1:4" x14ac:dyDescent="0.25">
      <c r="A20386" s="162"/>
      <c r="B20386" s="162"/>
      <c r="C20386" s="162"/>
      <c r="D20386" s="162"/>
    </row>
    <row r="20387" spans="1:4" x14ac:dyDescent="0.25">
      <c r="A20387" s="162"/>
      <c r="B20387" s="162"/>
      <c r="C20387" s="162"/>
      <c r="D20387" s="162"/>
    </row>
    <row r="20388" spans="1:4" x14ac:dyDescent="0.25">
      <c r="A20388" s="162"/>
      <c r="B20388" s="162"/>
      <c r="C20388" s="162"/>
      <c r="D20388" s="162"/>
    </row>
    <row r="20389" spans="1:4" x14ac:dyDescent="0.25">
      <c r="A20389" s="162"/>
      <c r="B20389" s="162"/>
      <c r="C20389" s="162"/>
      <c r="D20389" s="162"/>
    </row>
    <row r="20390" spans="1:4" x14ac:dyDescent="0.25">
      <c r="A20390" s="162"/>
      <c r="B20390" s="162"/>
      <c r="C20390" s="162"/>
      <c r="D20390" s="162"/>
    </row>
    <row r="20391" spans="1:4" x14ac:dyDescent="0.25">
      <c r="A20391" s="162"/>
      <c r="B20391" s="162"/>
      <c r="C20391" s="162"/>
      <c r="D20391" s="162"/>
    </row>
    <row r="20392" spans="1:4" x14ac:dyDescent="0.25">
      <c r="A20392" s="162"/>
      <c r="B20392" s="162"/>
      <c r="C20392" s="162"/>
      <c r="D20392" s="162"/>
    </row>
    <row r="20393" spans="1:4" x14ac:dyDescent="0.25">
      <c r="A20393" s="162"/>
      <c r="B20393" s="162"/>
      <c r="C20393" s="162"/>
      <c r="D20393" s="162"/>
    </row>
    <row r="20394" spans="1:4" x14ac:dyDescent="0.25">
      <c r="A20394" s="162"/>
      <c r="B20394" s="162"/>
      <c r="C20394" s="162"/>
      <c r="D20394" s="162"/>
    </row>
    <row r="20395" spans="1:4" x14ac:dyDescent="0.25">
      <c r="A20395" s="162"/>
      <c r="B20395" s="162"/>
      <c r="C20395" s="162"/>
      <c r="D20395" s="162"/>
    </row>
    <row r="20396" spans="1:4" x14ac:dyDescent="0.25">
      <c r="A20396" s="162"/>
      <c r="B20396" s="162"/>
      <c r="C20396" s="162"/>
      <c r="D20396" s="162"/>
    </row>
    <row r="20397" spans="1:4" x14ac:dyDescent="0.25">
      <c r="A20397" s="162"/>
      <c r="B20397" s="162"/>
      <c r="C20397" s="162"/>
      <c r="D20397" s="162"/>
    </row>
    <row r="20398" spans="1:4" x14ac:dyDescent="0.25">
      <c r="A20398" s="162"/>
      <c r="B20398" s="162"/>
      <c r="C20398" s="162"/>
      <c r="D20398" s="162"/>
    </row>
    <row r="20399" spans="1:4" x14ac:dyDescent="0.25">
      <c r="A20399" s="162"/>
      <c r="B20399" s="162"/>
      <c r="C20399" s="162"/>
      <c r="D20399" s="162"/>
    </row>
    <row r="20400" spans="1:4" x14ac:dyDescent="0.25">
      <c r="A20400" s="162"/>
      <c r="B20400" s="162"/>
      <c r="C20400" s="162"/>
      <c r="D20400" s="162"/>
    </row>
    <row r="20401" spans="1:4" x14ac:dyDescent="0.25">
      <c r="A20401" s="162"/>
      <c r="B20401" s="162"/>
      <c r="C20401" s="162"/>
      <c r="D20401" s="162"/>
    </row>
    <row r="20402" spans="1:4" x14ac:dyDescent="0.25">
      <c r="A20402" s="162"/>
      <c r="B20402" s="162"/>
      <c r="C20402" s="162"/>
      <c r="D20402" s="162"/>
    </row>
    <row r="20403" spans="1:4" x14ac:dyDescent="0.25">
      <c r="A20403" s="162"/>
      <c r="B20403" s="162"/>
      <c r="C20403" s="162"/>
      <c r="D20403" s="162"/>
    </row>
    <row r="20404" spans="1:4" x14ac:dyDescent="0.25">
      <c r="A20404" s="162"/>
      <c r="B20404" s="162"/>
      <c r="C20404" s="162"/>
      <c r="D20404" s="162"/>
    </row>
    <row r="20405" spans="1:4" x14ac:dyDescent="0.25">
      <c r="A20405" s="162"/>
      <c r="B20405" s="162"/>
      <c r="C20405" s="162"/>
      <c r="D20405" s="162"/>
    </row>
    <row r="20406" spans="1:4" x14ac:dyDescent="0.25">
      <c r="A20406" s="162"/>
      <c r="B20406" s="162"/>
      <c r="C20406" s="162"/>
      <c r="D20406" s="162"/>
    </row>
    <row r="20407" spans="1:4" x14ac:dyDescent="0.25">
      <c r="A20407" s="162"/>
      <c r="B20407" s="162"/>
      <c r="C20407" s="162"/>
      <c r="D20407" s="162"/>
    </row>
    <row r="20408" spans="1:4" x14ac:dyDescent="0.25">
      <c r="A20408" s="162"/>
      <c r="B20408" s="162"/>
      <c r="C20408" s="162"/>
      <c r="D20408" s="162"/>
    </row>
    <row r="20409" spans="1:4" x14ac:dyDescent="0.25">
      <c r="A20409" s="162"/>
      <c r="B20409" s="162"/>
      <c r="C20409" s="162"/>
      <c r="D20409" s="162"/>
    </row>
    <row r="20410" spans="1:4" x14ac:dyDescent="0.25">
      <c r="A20410" s="162"/>
      <c r="B20410" s="162"/>
      <c r="C20410" s="162"/>
      <c r="D20410" s="162"/>
    </row>
    <row r="20411" spans="1:4" x14ac:dyDescent="0.25">
      <c r="A20411" s="162"/>
      <c r="B20411" s="162"/>
      <c r="C20411" s="162"/>
      <c r="D20411" s="162"/>
    </row>
    <row r="20412" spans="1:4" x14ac:dyDescent="0.25">
      <c r="A20412" s="162"/>
      <c r="B20412" s="162"/>
      <c r="C20412" s="162"/>
      <c r="D20412" s="162"/>
    </row>
    <row r="20413" spans="1:4" x14ac:dyDescent="0.25">
      <c r="A20413" s="162"/>
      <c r="B20413" s="162"/>
      <c r="C20413" s="162"/>
      <c r="D20413" s="162"/>
    </row>
    <row r="20414" spans="1:4" x14ac:dyDescent="0.25">
      <c r="A20414" s="162"/>
      <c r="B20414" s="162"/>
      <c r="C20414" s="162"/>
      <c r="D20414" s="162"/>
    </row>
    <row r="20415" spans="1:4" x14ac:dyDescent="0.25">
      <c r="A20415" s="162"/>
      <c r="B20415" s="162"/>
      <c r="C20415" s="162"/>
      <c r="D20415" s="162"/>
    </row>
    <row r="20416" spans="1:4" x14ac:dyDescent="0.25">
      <c r="A20416" s="162"/>
      <c r="B20416" s="162"/>
      <c r="C20416" s="162"/>
      <c r="D20416" s="162"/>
    </row>
    <row r="20417" spans="1:4" x14ac:dyDescent="0.25">
      <c r="A20417" s="162"/>
      <c r="B20417" s="162"/>
      <c r="C20417" s="162"/>
      <c r="D20417" s="162"/>
    </row>
    <row r="20418" spans="1:4" x14ac:dyDescent="0.25">
      <c r="A20418" s="162"/>
      <c r="B20418" s="162"/>
      <c r="C20418" s="162"/>
      <c r="D20418" s="162"/>
    </row>
    <row r="20419" spans="1:4" x14ac:dyDescent="0.25">
      <c r="A20419" s="162"/>
      <c r="B20419" s="162"/>
      <c r="C20419" s="162"/>
      <c r="D20419" s="162"/>
    </row>
    <row r="20420" spans="1:4" x14ac:dyDescent="0.25">
      <c r="A20420" s="162"/>
      <c r="B20420" s="162"/>
      <c r="C20420" s="162"/>
      <c r="D20420" s="162"/>
    </row>
    <row r="20421" spans="1:4" x14ac:dyDescent="0.25">
      <c r="A20421" s="162"/>
      <c r="B20421" s="162"/>
      <c r="C20421" s="162"/>
      <c r="D20421" s="162"/>
    </row>
    <row r="20422" spans="1:4" x14ac:dyDescent="0.25">
      <c r="A20422" s="162"/>
      <c r="B20422" s="162"/>
      <c r="C20422" s="162"/>
      <c r="D20422" s="162"/>
    </row>
    <row r="20423" spans="1:4" x14ac:dyDescent="0.25">
      <c r="A20423" s="162"/>
      <c r="B20423" s="162"/>
      <c r="C20423" s="162"/>
      <c r="D20423" s="162"/>
    </row>
    <row r="20424" spans="1:4" x14ac:dyDescent="0.25">
      <c r="A20424" s="162"/>
      <c r="B20424" s="162"/>
      <c r="C20424" s="162"/>
      <c r="D20424" s="162"/>
    </row>
    <row r="20425" spans="1:4" x14ac:dyDescent="0.25">
      <c r="A20425" s="162"/>
      <c r="B20425" s="162"/>
      <c r="C20425" s="162"/>
      <c r="D20425" s="162"/>
    </row>
    <row r="20426" spans="1:4" x14ac:dyDescent="0.25">
      <c r="A20426" s="162"/>
      <c r="B20426" s="162"/>
      <c r="C20426" s="162"/>
      <c r="D20426" s="162"/>
    </row>
    <row r="20427" spans="1:4" x14ac:dyDescent="0.25">
      <c r="A20427" s="162"/>
      <c r="B20427" s="162"/>
      <c r="C20427" s="162"/>
      <c r="D20427" s="162"/>
    </row>
    <row r="20428" spans="1:4" x14ac:dyDescent="0.25">
      <c r="A20428" s="162"/>
      <c r="B20428" s="162"/>
      <c r="C20428" s="162"/>
      <c r="D20428" s="162"/>
    </row>
    <row r="20429" spans="1:4" x14ac:dyDescent="0.25">
      <c r="A20429" s="162"/>
      <c r="B20429" s="162"/>
      <c r="C20429" s="162"/>
      <c r="D20429" s="162"/>
    </row>
    <row r="20430" spans="1:4" x14ac:dyDescent="0.25">
      <c r="A20430" s="162"/>
      <c r="B20430" s="162"/>
      <c r="C20430" s="162"/>
      <c r="D20430" s="162"/>
    </row>
    <row r="20431" spans="1:4" x14ac:dyDescent="0.25">
      <c r="A20431" s="162"/>
      <c r="B20431" s="162"/>
      <c r="C20431" s="162"/>
      <c r="D20431" s="162"/>
    </row>
    <row r="20432" spans="1:4" x14ac:dyDescent="0.25">
      <c r="A20432" s="162"/>
      <c r="B20432" s="162"/>
      <c r="C20432" s="162"/>
      <c r="D20432" s="162"/>
    </row>
    <row r="20433" spans="1:4" x14ac:dyDescent="0.25">
      <c r="A20433" s="162"/>
      <c r="B20433" s="162"/>
      <c r="C20433" s="162"/>
      <c r="D20433" s="162"/>
    </row>
    <row r="20434" spans="1:4" x14ac:dyDescent="0.25">
      <c r="A20434" s="162"/>
      <c r="B20434" s="162"/>
      <c r="C20434" s="162"/>
      <c r="D20434" s="162"/>
    </row>
    <row r="20435" spans="1:4" x14ac:dyDescent="0.25">
      <c r="A20435" s="162"/>
      <c r="B20435" s="162"/>
      <c r="C20435" s="162"/>
      <c r="D20435" s="162"/>
    </row>
    <row r="20436" spans="1:4" x14ac:dyDescent="0.25">
      <c r="A20436" s="162"/>
      <c r="B20436" s="162"/>
      <c r="C20436" s="162"/>
      <c r="D20436" s="162"/>
    </row>
    <row r="20437" spans="1:4" x14ac:dyDescent="0.25">
      <c r="A20437" s="162"/>
      <c r="B20437" s="162"/>
      <c r="C20437" s="162"/>
      <c r="D20437" s="162"/>
    </row>
    <row r="20438" spans="1:4" x14ac:dyDescent="0.25">
      <c r="A20438" s="162"/>
      <c r="B20438" s="162"/>
      <c r="C20438" s="162"/>
      <c r="D20438" s="162"/>
    </row>
    <row r="20439" spans="1:4" x14ac:dyDescent="0.25">
      <c r="A20439" s="162"/>
      <c r="B20439" s="162"/>
      <c r="C20439" s="162"/>
      <c r="D20439" s="162"/>
    </row>
    <row r="20440" spans="1:4" x14ac:dyDescent="0.25">
      <c r="A20440" s="162"/>
      <c r="B20440" s="162"/>
      <c r="C20440" s="162"/>
      <c r="D20440" s="162"/>
    </row>
    <row r="20441" spans="1:4" x14ac:dyDescent="0.25">
      <c r="A20441" s="162"/>
      <c r="B20441" s="162"/>
      <c r="C20441" s="162"/>
      <c r="D20441" s="162"/>
    </row>
    <row r="20442" spans="1:4" x14ac:dyDescent="0.25">
      <c r="A20442" s="162"/>
      <c r="B20442" s="162"/>
      <c r="C20442" s="162"/>
      <c r="D20442" s="162"/>
    </row>
    <row r="20443" spans="1:4" x14ac:dyDescent="0.25">
      <c r="A20443" s="162"/>
      <c r="B20443" s="162"/>
      <c r="C20443" s="162"/>
      <c r="D20443" s="162"/>
    </row>
    <row r="20444" spans="1:4" x14ac:dyDescent="0.25">
      <c r="A20444" s="162"/>
      <c r="B20444" s="162"/>
      <c r="C20444" s="162"/>
      <c r="D20444" s="162"/>
    </row>
    <row r="20445" spans="1:4" x14ac:dyDescent="0.25">
      <c r="A20445" s="162"/>
      <c r="B20445" s="162"/>
      <c r="C20445" s="162"/>
      <c r="D20445" s="162"/>
    </row>
    <row r="20446" spans="1:4" x14ac:dyDescent="0.25">
      <c r="A20446" s="162"/>
      <c r="B20446" s="162"/>
      <c r="C20446" s="162"/>
      <c r="D20446" s="162"/>
    </row>
    <row r="20447" spans="1:4" x14ac:dyDescent="0.25">
      <c r="A20447" s="162"/>
      <c r="B20447" s="162"/>
      <c r="C20447" s="162"/>
      <c r="D20447" s="162"/>
    </row>
    <row r="20448" spans="1:4" x14ac:dyDescent="0.25">
      <c r="A20448" s="162"/>
      <c r="B20448" s="162"/>
      <c r="C20448" s="162"/>
      <c r="D20448" s="162"/>
    </row>
    <row r="20449" spans="1:4" x14ac:dyDescent="0.25">
      <c r="A20449" s="162"/>
      <c r="B20449" s="162"/>
      <c r="C20449" s="162"/>
      <c r="D20449" s="162"/>
    </row>
    <row r="20450" spans="1:4" x14ac:dyDescent="0.25">
      <c r="A20450" s="162"/>
      <c r="B20450" s="162"/>
      <c r="C20450" s="162"/>
      <c r="D20450" s="162"/>
    </row>
    <row r="20451" spans="1:4" x14ac:dyDescent="0.25">
      <c r="A20451" s="162"/>
      <c r="B20451" s="162"/>
      <c r="C20451" s="162"/>
      <c r="D20451" s="162"/>
    </row>
    <row r="20452" spans="1:4" x14ac:dyDescent="0.25">
      <c r="A20452" s="162"/>
      <c r="B20452" s="162"/>
      <c r="C20452" s="162"/>
      <c r="D20452" s="162"/>
    </row>
    <row r="20453" spans="1:4" x14ac:dyDescent="0.25">
      <c r="A20453" s="162"/>
      <c r="B20453" s="162"/>
      <c r="C20453" s="162"/>
      <c r="D20453" s="162"/>
    </row>
    <row r="20454" spans="1:4" x14ac:dyDescent="0.25">
      <c r="A20454" s="162"/>
      <c r="B20454" s="162"/>
      <c r="C20454" s="162"/>
      <c r="D20454" s="162"/>
    </row>
    <row r="20455" spans="1:4" x14ac:dyDescent="0.25">
      <c r="A20455" s="162"/>
      <c r="B20455" s="162"/>
      <c r="C20455" s="162"/>
      <c r="D20455" s="162"/>
    </row>
    <row r="20456" spans="1:4" x14ac:dyDescent="0.25">
      <c r="A20456" s="162"/>
      <c r="B20456" s="162"/>
      <c r="C20456" s="162"/>
      <c r="D20456" s="162"/>
    </row>
    <row r="20457" spans="1:4" x14ac:dyDescent="0.25">
      <c r="A20457" s="162"/>
      <c r="B20457" s="162"/>
      <c r="C20457" s="162"/>
      <c r="D20457" s="162"/>
    </row>
    <row r="20458" spans="1:4" x14ac:dyDescent="0.25">
      <c r="A20458" s="162"/>
      <c r="B20458" s="162"/>
      <c r="C20458" s="162"/>
      <c r="D20458" s="162"/>
    </row>
    <row r="20459" spans="1:4" x14ac:dyDescent="0.25">
      <c r="A20459" s="162"/>
      <c r="B20459" s="162"/>
      <c r="C20459" s="162"/>
      <c r="D20459" s="162"/>
    </row>
    <row r="20460" spans="1:4" x14ac:dyDescent="0.25">
      <c r="A20460" s="162"/>
      <c r="B20460" s="162"/>
      <c r="C20460" s="162"/>
      <c r="D20460" s="162"/>
    </row>
    <row r="20461" spans="1:4" x14ac:dyDescent="0.25">
      <c r="A20461" s="162"/>
      <c r="B20461" s="162"/>
      <c r="C20461" s="162"/>
      <c r="D20461" s="162"/>
    </row>
    <row r="20462" spans="1:4" x14ac:dyDescent="0.25">
      <c r="A20462" s="162"/>
      <c r="B20462" s="162"/>
      <c r="C20462" s="162"/>
      <c r="D20462" s="162"/>
    </row>
    <row r="20463" spans="1:4" x14ac:dyDescent="0.25">
      <c r="A20463" s="162"/>
      <c r="B20463" s="162"/>
      <c r="C20463" s="162"/>
      <c r="D20463" s="162"/>
    </row>
    <row r="20464" spans="1:4" x14ac:dyDescent="0.25">
      <c r="A20464" s="162"/>
      <c r="B20464" s="162"/>
      <c r="C20464" s="162"/>
      <c r="D20464" s="162"/>
    </row>
    <row r="20465" spans="1:4" x14ac:dyDescent="0.25">
      <c r="A20465" s="162"/>
      <c r="B20465" s="162"/>
      <c r="C20465" s="162"/>
      <c r="D20465" s="162"/>
    </row>
    <row r="20466" spans="1:4" x14ac:dyDescent="0.25">
      <c r="A20466" s="162"/>
      <c r="B20466" s="162"/>
      <c r="C20466" s="162"/>
      <c r="D20466" s="162"/>
    </row>
    <row r="20467" spans="1:4" x14ac:dyDescent="0.25">
      <c r="A20467" s="162"/>
      <c r="B20467" s="162"/>
      <c r="C20467" s="162"/>
      <c r="D20467" s="162"/>
    </row>
    <row r="20468" spans="1:4" x14ac:dyDescent="0.25">
      <c r="A20468" s="162"/>
      <c r="B20468" s="162"/>
      <c r="C20468" s="162"/>
      <c r="D20468" s="162"/>
    </row>
    <row r="20469" spans="1:4" x14ac:dyDescent="0.25">
      <c r="A20469" s="162"/>
      <c r="B20469" s="162"/>
      <c r="C20469" s="162"/>
      <c r="D20469" s="162"/>
    </row>
    <row r="20470" spans="1:4" x14ac:dyDescent="0.25">
      <c r="A20470" s="162"/>
      <c r="B20470" s="162"/>
      <c r="C20470" s="162"/>
      <c r="D20470" s="162"/>
    </row>
    <row r="20471" spans="1:4" x14ac:dyDescent="0.25">
      <c r="A20471" s="162"/>
      <c r="B20471" s="162"/>
      <c r="C20471" s="162"/>
      <c r="D20471" s="162"/>
    </row>
    <row r="20472" spans="1:4" x14ac:dyDescent="0.25">
      <c r="A20472" s="162"/>
      <c r="B20472" s="162"/>
      <c r="C20472" s="162"/>
      <c r="D20472" s="162"/>
    </row>
    <row r="20473" spans="1:4" x14ac:dyDescent="0.25">
      <c r="A20473" s="162"/>
      <c r="B20473" s="162"/>
      <c r="C20473" s="162"/>
      <c r="D20473" s="162"/>
    </row>
    <row r="20474" spans="1:4" x14ac:dyDescent="0.25">
      <c r="A20474" s="162"/>
      <c r="B20474" s="162"/>
      <c r="C20474" s="162"/>
      <c r="D20474" s="162"/>
    </row>
    <row r="20475" spans="1:4" x14ac:dyDescent="0.25">
      <c r="A20475" s="162"/>
      <c r="B20475" s="162"/>
      <c r="C20475" s="162"/>
      <c r="D20475" s="162"/>
    </row>
    <row r="20476" spans="1:4" x14ac:dyDescent="0.25">
      <c r="A20476" s="162"/>
      <c r="B20476" s="162"/>
      <c r="C20476" s="162"/>
      <c r="D20476" s="162"/>
    </row>
    <row r="20477" spans="1:4" x14ac:dyDescent="0.25">
      <c r="A20477" s="162"/>
      <c r="B20477" s="162"/>
      <c r="C20477" s="162"/>
      <c r="D20477" s="162"/>
    </row>
    <row r="20478" spans="1:4" x14ac:dyDescent="0.25">
      <c r="A20478" s="162"/>
      <c r="B20478" s="162"/>
      <c r="C20478" s="162"/>
      <c r="D20478" s="162"/>
    </row>
    <row r="20479" spans="1:4" x14ac:dyDescent="0.25">
      <c r="A20479" s="162"/>
      <c r="B20479" s="162"/>
      <c r="C20479" s="162"/>
      <c r="D20479" s="162"/>
    </row>
    <row r="20480" spans="1:4" x14ac:dyDescent="0.25">
      <c r="A20480" s="162"/>
      <c r="B20480" s="162"/>
      <c r="C20480" s="162"/>
      <c r="D20480" s="162"/>
    </row>
    <row r="20481" spans="1:4" x14ac:dyDescent="0.25">
      <c r="A20481" s="162"/>
      <c r="B20481" s="162"/>
      <c r="C20481" s="162"/>
      <c r="D20481" s="162"/>
    </row>
    <row r="20482" spans="1:4" x14ac:dyDescent="0.25">
      <c r="A20482" s="162"/>
      <c r="B20482" s="162"/>
      <c r="C20482" s="162"/>
      <c r="D20482" s="162"/>
    </row>
    <row r="20483" spans="1:4" x14ac:dyDescent="0.25">
      <c r="A20483" s="162"/>
      <c r="B20483" s="162"/>
      <c r="C20483" s="162"/>
      <c r="D20483" s="162"/>
    </row>
    <row r="20484" spans="1:4" x14ac:dyDescent="0.25">
      <c r="A20484" s="162"/>
      <c r="B20484" s="162"/>
      <c r="C20484" s="162"/>
      <c r="D20484" s="162"/>
    </row>
    <row r="20485" spans="1:4" x14ac:dyDescent="0.25">
      <c r="A20485" s="162"/>
      <c r="B20485" s="162"/>
      <c r="C20485" s="162"/>
      <c r="D20485" s="162"/>
    </row>
    <row r="20486" spans="1:4" x14ac:dyDescent="0.25">
      <c r="A20486" s="162"/>
      <c r="B20486" s="162"/>
      <c r="C20486" s="162"/>
      <c r="D20486" s="162"/>
    </row>
    <row r="20487" spans="1:4" x14ac:dyDescent="0.25">
      <c r="A20487" s="162"/>
      <c r="B20487" s="162"/>
      <c r="C20487" s="162"/>
      <c r="D20487" s="162"/>
    </row>
    <row r="20488" spans="1:4" x14ac:dyDescent="0.25">
      <c r="A20488" s="162"/>
      <c r="B20488" s="162"/>
      <c r="C20488" s="162"/>
      <c r="D20488" s="162"/>
    </row>
    <row r="20489" spans="1:4" x14ac:dyDescent="0.25">
      <c r="A20489" s="162"/>
      <c r="B20489" s="162"/>
      <c r="C20489" s="162"/>
      <c r="D20489" s="162"/>
    </row>
    <row r="20490" spans="1:4" x14ac:dyDescent="0.25">
      <c r="A20490" s="162"/>
      <c r="B20490" s="162"/>
      <c r="C20490" s="162"/>
      <c r="D20490" s="162"/>
    </row>
    <row r="20491" spans="1:4" x14ac:dyDescent="0.25">
      <c r="A20491" s="162"/>
      <c r="B20491" s="162"/>
      <c r="C20491" s="162"/>
      <c r="D20491" s="162"/>
    </row>
    <row r="20492" spans="1:4" x14ac:dyDescent="0.25">
      <c r="A20492" s="162"/>
      <c r="B20492" s="162"/>
      <c r="C20492" s="162"/>
      <c r="D20492" s="162"/>
    </row>
    <row r="20493" spans="1:4" x14ac:dyDescent="0.25">
      <c r="A20493" s="162"/>
      <c r="B20493" s="162"/>
      <c r="C20493" s="162"/>
      <c r="D20493" s="162"/>
    </row>
    <row r="20494" spans="1:4" x14ac:dyDescent="0.25">
      <c r="A20494" s="162"/>
      <c r="B20494" s="162"/>
      <c r="C20494" s="162"/>
      <c r="D20494" s="162"/>
    </row>
    <row r="20495" spans="1:4" x14ac:dyDescent="0.25">
      <c r="A20495" s="162"/>
      <c r="B20495" s="162"/>
      <c r="C20495" s="162"/>
      <c r="D20495" s="162"/>
    </row>
    <row r="20496" spans="1:4" x14ac:dyDescent="0.25">
      <c r="A20496" s="162"/>
      <c r="B20496" s="162"/>
      <c r="C20496" s="162"/>
      <c r="D20496" s="162"/>
    </row>
    <row r="20497" spans="1:4" x14ac:dyDescent="0.25">
      <c r="A20497" s="162"/>
      <c r="B20497" s="162"/>
      <c r="C20497" s="162"/>
      <c r="D20497" s="162"/>
    </row>
    <row r="20498" spans="1:4" x14ac:dyDescent="0.25">
      <c r="A20498" s="162"/>
      <c r="B20498" s="162"/>
      <c r="C20498" s="162"/>
      <c r="D20498" s="162"/>
    </row>
    <row r="20499" spans="1:4" x14ac:dyDescent="0.25">
      <c r="A20499" s="162"/>
      <c r="B20499" s="162"/>
      <c r="C20499" s="162"/>
      <c r="D20499" s="162"/>
    </row>
    <row r="20500" spans="1:4" x14ac:dyDescent="0.25">
      <c r="A20500" s="162"/>
      <c r="B20500" s="162"/>
      <c r="C20500" s="162"/>
      <c r="D20500" s="162"/>
    </row>
    <row r="20501" spans="1:4" x14ac:dyDescent="0.25">
      <c r="A20501" s="162"/>
      <c r="B20501" s="162"/>
      <c r="C20501" s="162"/>
      <c r="D20501" s="162"/>
    </row>
    <row r="20502" spans="1:4" x14ac:dyDescent="0.25">
      <c r="A20502" s="162"/>
      <c r="B20502" s="162"/>
      <c r="C20502" s="162"/>
      <c r="D20502" s="162"/>
    </row>
    <row r="20503" spans="1:4" x14ac:dyDescent="0.25">
      <c r="A20503" s="162"/>
      <c r="B20503" s="162"/>
      <c r="C20503" s="162"/>
      <c r="D20503" s="162"/>
    </row>
    <row r="20504" spans="1:4" x14ac:dyDescent="0.25">
      <c r="A20504" s="162"/>
      <c r="B20504" s="162"/>
      <c r="C20504" s="162"/>
      <c r="D20504" s="162"/>
    </row>
    <row r="20505" spans="1:4" x14ac:dyDescent="0.25">
      <c r="A20505" s="162"/>
      <c r="B20505" s="162"/>
      <c r="C20505" s="162"/>
      <c r="D20505" s="162"/>
    </row>
    <row r="20506" spans="1:4" x14ac:dyDescent="0.25">
      <c r="A20506" s="162"/>
      <c r="B20506" s="162"/>
      <c r="C20506" s="162"/>
      <c r="D20506" s="162"/>
    </row>
    <row r="20507" spans="1:4" x14ac:dyDescent="0.25">
      <c r="A20507" s="162"/>
      <c r="B20507" s="162"/>
      <c r="C20507" s="162"/>
      <c r="D20507" s="162"/>
    </row>
    <row r="20508" spans="1:4" x14ac:dyDescent="0.25">
      <c r="A20508" s="162"/>
      <c r="B20508" s="162"/>
      <c r="C20508" s="162"/>
      <c r="D20508" s="162"/>
    </row>
    <row r="20509" spans="1:4" x14ac:dyDescent="0.25">
      <c r="A20509" s="162"/>
      <c r="B20509" s="162"/>
      <c r="C20509" s="162"/>
      <c r="D20509" s="162"/>
    </row>
    <row r="20510" spans="1:4" x14ac:dyDescent="0.25">
      <c r="A20510" s="162"/>
      <c r="B20510" s="162"/>
      <c r="C20510" s="162"/>
      <c r="D20510" s="162"/>
    </row>
    <row r="20511" spans="1:4" x14ac:dyDescent="0.25">
      <c r="A20511" s="162"/>
      <c r="B20511" s="162"/>
      <c r="C20511" s="162"/>
      <c r="D20511" s="162"/>
    </row>
    <row r="20512" spans="1:4" x14ac:dyDescent="0.25">
      <c r="A20512" s="162"/>
      <c r="B20512" s="162"/>
      <c r="C20512" s="162"/>
      <c r="D20512" s="162"/>
    </row>
    <row r="20513" spans="1:4" x14ac:dyDescent="0.25">
      <c r="A20513" s="162"/>
      <c r="B20513" s="162"/>
      <c r="C20513" s="162"/>
      <c r="D20513" s="162"/>
    </row>
    <row r="20514" spans="1:4" x14ac:dyDescent="0.25">
      <c r="A20514" s="162"/>
      <c r="B20514" s="162"/>
      <c r="C20514" s="162"/>
      <c r="D20514" s="162"/>
    </row>
    <row r="20515" spans="1:4" x14ac:dyDescent="0.25">
      <c r="A20515" s="162"/>
      <c r="B20515" s="162"/>
      <c r="C20515" s="162"/>
      <c r="D20515" s="162"/>
    </row>
    <row r="20516" spans="1:4" x14ac:dyDescent="0.25">
      <c r="A20516" s="162"/>
      <c r="B20516" s="162"/>
      <c r="C20516" s="162"/>
      <c r="D20516" s="162"/>
    </row>
    <row r="20517" spans="1:4" x14ac:dyDescent="0.25">
      <c r="A20517" s="162"/>
      <c r="B20517" s="162"/>
      <c r="C20517" s="162"/>
      <c r="D20517" s="162"/>
    </row>
    <row r="20518" spans="1:4" x14ac:dyDescent="0.25">
      <c r="A20518" s="162"/>
      <c r="B20518" s="162"/>
      <c r="C20518" s="162"/>
      <c r="D20518" s="162"/>
    </row>
    <row r="20519" spans="1:4" x14ac:dyDescent="0.25">
      <c r="A20519" s="162"/>
      <c r="B20519" s="162"/>
      <c r="C20519" s="162"/>
      <c r="D20519" s="162"/>
    </row>
    <row r="20520" spans="1:4" x14ac:dyDescent="0.25">
      <c r="A20520" s="162"/>
      <c r="B20520" s="162"/>
      <c r="C20520" s="162"/>
      <c r="D20520" s="162"/>
    </row>
    <row r="20521" spans="1:4" x14ac:dyDescent="0.25">
      <c r="A20521" s="162"/>
      <c r="B20521" s="162"/>
      <c r="C20521" s="162"/>
      <c r="D20521" s="162"/>
    </row>
    <row r="20522" spans="1:4" x14ac:dyDescent="0.25">
      <c r="A20522" s="162"/>
      <c r="B20522" s="162"/>
      <c r="C20522" s="162"/>
      <c r="D20522" s="162"/>
    </row>
    <row r="20523" spans="1:4" x14ac:dyDescent="0.25">
      <c r="A20523" s="162"/>
      <c r="B20523" s="162"/>
      <c r="C20523" s="162"/>
      <c r="D20523" s="162"/>
    </row>
    <row r="20524" spans="1:4" x14ac:dyDescent="0.25">
      <c r="A20524" s="162"/>
      <c r="B20524" s="162"/>
      <c r="C20524" s="162"/>
      <c r="D20524" s="162"/>
    </row>
    <row r="20525" spans="1:4" x14ac:dyDescent="0.25">
      <c r="A20525" s="162"/>
      <c r="B20525" s="162"/>
      <c r="C20525" s="162"/>
      <c r="D20525" s="162"/>
    </row>
    <row r="20526" spans="1:4" x14ac:dyDescent="0.25">
      <c r="A20526" s="162"/>
      <c r="B20526" s="162"/>
      <c r="C20526" s="162"/>
      <c r="D20526" s="162"/>
    </row>
    <row r="20527" spans="1:4" x14ac:dyDescent="0.25">
      <c r="A20527" s="162"/>
      <c r="B20527" s="162"/>
      <c r="C20527" s="162"/>
      <c r="D20527" s="162"/>
    </row>
    <row r="20528" spans="1:4" x14ac:dyDescent="0.25">
      <c r="A20528" s="162"/>
      <c r="B20528" s="162"/>
      <c r="C20528" s="162"/>
      <c r="D20528" s="162"/>
    </row>
    <row r="20529" spans="1:4" x14ac:dyDescent="0.25">
      <c r="A20529" s="162"/>
      <c r="B20529" s="162"/>
      <c r="C20529" s="162"/>
      <c r="D20529" s="162"/>
    </row>
    <row r="20530" spans="1:4" x14ac:dyDescent="0.25">
      <c r="A20530" s="162"/>
      <c r="B20530" s="162"/>
      <c r="C20530" s="162"/>
      <c r="D20530" s="162"/>
    </row>
    <row r="20531" spans="1:4" x14ac:dyDescent="0.25">
      <c r="A20531" s="162"/>
      <c r="B20531" s="162"/>
      <c r="C20531" s="162"/>
      <c r="D20531" s="162"/>
    </row>
    <row r="20532" spans="1:4" x14ac:dyDescent="0.25">
      <c r="A20532" s="162"/>
      <c r="B20532" s="162"/>
      <c r="C20532" s="162"/>
      <c r="D20532" s="162"/>
    </row>
    <row r="20533" spans="1:4" x14ac:dyDescent="0.25">
      <c r="A20533" s="162"/>
      <c r="B20533" s="162"/>
      <c r="C20533" s="162"/>
      <c r="D20533" s="162"/>
    </row>
    <row r="20534" spans="1:4" x14ac:dyDescent="0.25">
      <c r="A20534" s="162"/>
      <c r="B20534" s="162"/>
      <c r="C20534" s="162"/>
      <c r="D20534" s="162"/>
    </row>
    <row r="20535" spans="1:4" x14ac:dyDescent="0.25">
      <c r="A20535" s="162"/>
      <c r="B20535" s="162"/>
      <c r="C20535" s="162"/>
      <c r="D20535" s="162"/>
    </row>
    <row r="20536" spans="1:4" x14ac:dyDescent="0.25">
      <c r="A20536" s="162"/>
      <c r="B20536" s="162"/>
      <c r="C20536" s="162"/>
      <c r="D20536" s="162"/>
    </row>
    <row r="20537" spans="1:4" x14ac:dyDescent="0.25">
      <c r="A20537" s="162"/>
      <c r="B20537" s="162"/>
      <c r="C20537" s="162"/>
      <c r="D20537" s="162"/>
    </row>
    <row r="20538" spans="1:4" x14ac:dyDescent="0.25">
      <c r="A20538" s="162"/>
      <c r="B20538" s="162"/>
      <c r="C20538" s="162"/>
      <c r="D20538" s="162"/>
    </row>
    <row r="20539" spans="1:4" x14ac:dyDescent="0.25">
      <c r="A20539" s="162"/>
      <c r="B20539" s="162"/>
      <c r="C20539" s="162"/>
      <c r="D20539" s="162"/>
    </row>
    <row r="20540" spans="1:4" x14ac:dyDescent="0.25">
      <c r="A20540" s="162"/>
      <c r="B20540" s="162"/>
      <c r="C20540" s="162"/>
      <c r="D20540" s="162"/>
    </row>
    <row r="20541" spans="1:4" x14ac:dyDescent="0.25">
      <c r="A20541" s="162"/>
      <c r="B20541" s="162"/>
      <c r="C20541" s="162"/>
      <c r="D20541" s="162"/>
    </row>
    <row r="20542" spans="1:4" x14ac:dyDescent="0.25">
      <c r="A20542" s="162"/>
      <c r="B20542" s="162"/>
      <c r="C20542" s="162"/>
      <c r="D20542" s="162"/>
    </row>
    <row r="20543" spans="1:4" x14ac:dyDescent="0.25">
      <c r="A20543" s="162"/>
      <c r="B20543" s="162"/>
      <c r="C20543" s="162"/>
      <c r="D20543" s="162"/>
    </row>
    <row r="20544" spans="1:4" x14ac:dyDescent="0.25">
      <c r="A20544" s="162"/>
      <c r="B20544" s="162"/>
      <c r="C20544" s="162"/>
      <c r="D20544" s="162"/>
    </row>
    <row r="20545" spans="1:4" x14ac:dyDescent="0.25">
      <c r="A20545" s="162"/>
      <c r="B20545" s="162"/>
      <c r="C20545" s="162"/>
      <c r="D20545" s="162"/>
    </row>
    <row r="20546" spans="1:4" x14ac:dyDescent="0.25">
      <c r="A20546" s="162"/>
      <c r="B20546" s="162"/>
      <c r="C20546" s="162"/>
      <c r="D20546" s="162"/>
    </row>
    <row r="20547" spans="1:4" x14ac:dyDescent="0.25">
      <c r="A20547" s="162"/>
      <c r="B20547" s="162"/>
      <c r="C20547" s="162"/>
      <c r="D20547" s="162"/>
    </row>
    <row r="20548" spans="1:4" x14ac:dyDescent="0.25">
      <c r="A20548" s="162"/>
      <c r="B20548" s="162"/>
      <c r="C20548" s="162"/>
      <c r="D20548" s="162"/>
    </row>
    <row r="20549" spans="1:4" x14ac:dyDescent="0.25">
      <c r="A20549" s="162"/>
      <c r="B20549" s="162"/>
      <c r="C20549" s="162"/>
      <c r="D20549" s="162"/>
    </row>
    <row r="20550" spans="1:4" x14ac:dyDescent="0.25">
      <c r="A20550" s="162"/>
      <c r="B20550" s="162"/>
      <c r="C20550" s="162"/>
      <c r="D20550" s="162"/>
    </row>
    <row r="20551" spans="1:4" x14ac:dyDescent="0.25">
      <c r="A20551" s="162"/>
      <c r="B20551" s="162"/>
      <c r="C20551" s="162"/>
      <c r="D20551" s="162"/>
    </row>
    <row r="20552" spans="1:4" x14ac:dyDescent="0.25">
      <c r="A20552" s="162"/>
      <c r="B20552" s="162"/>
      <c r="C20552" s="162"/>
      <c r="D20552" s="162"/>
    </row>
    <row r="20553" spans="1:4" x14ac:dyDescent="0.25">
      <c r="A20553" s="162"/>
      <c r="B20553" s="162"/>
      <c r="C20553" s="162"/>
      <c r="D20553" s="162"/>
    </row>
    <row r="20554" spans="1:4" x14ac:dyDescent="0.25">
      <c r="A20554" s="162"/>
      <c r="B20554" s="162"/>
      <c r="C20554" s="162"/>
      <c r="D20554" s="162"/>
    </row>
    <row r="20555" spans="1:4" x14ac:dyDescent="0.25">
      <c r="A20555" s="162"/>
      <c r="B20555" s="162"/>
      <c r="C20555" s="162"/>
      <c r="D20555" s="162"/>
    </row>
    <row r="20556" spans="1:4" x14ac:dyDescent="0.25">
      <c r="A20556" s="162"/>
      <c r="B20556" s="162"/>
      <c r="C20556" s="162"/>
      <c r="D20556" s="162"/>
    </row>
    <row r="20557" spans="1:4" x14ac:dyDescent="0.25">
      <c r="A20557" s="162"/>
      <c r="B20557" s="162"/>
      <c r="C20557" s="162"/>
      <c r="D20557" s="162"/>
    </row>
    <row r="20558" spans="1:4" x14ac:dyDescent="0.25">
      <c r="A20558" s="162"/>
      <c r="B20558" s="162"/>
      <c r="C20558" s="162"/>
      <c r="D20558" s="162"/>
    </row>
    <row r="20559" spans="1:4" x14ac:dyDescent="0.25">
      <c r="A20559" s="162"/>
      <c r="B20559" s="162"/>
      <c r="C20559" s="162"/>
      <c r="D20559" s="162"/>
    </row>
    <row r="20560" spans="1:4" x14ac:dyDescent="0.25">
      <c r="A20560" s="162"/>
      <c r="B20560" s="162"/>
      <c r="C20560" s="162"/>
      <c r="D20560" s="162"/>
    </row>
    <row r="20561" spans="1:4" x14ac:dyDescent="0.25">
      <c r="A20561" s="162"/>
      <c r="B20561" s="162"/>
      <c r="C20561" s="162"/>
      <c r="D20561" s="162"/>
    </row>
    <row r="20562" spans="1:4" x14ac:dyDescent="0.25">
      <c r="A20562" s="162"/>
      <c r="B20562" s="162"/>
      <c r="C20562" s="162"/>
      <c r="D20562" s="162"/>
    </row>
    <row r="20563" spans="1:4" x14ac:dyDescent="0.25">
      <c r="A20563" s="162"/>
      <c r="B20563" s="162"/>
      <c r="C20563" s="162"/>
      <c r="D20563" s="162"/>
    </row>
    <row r="20564" spans="1:4" x14ac:dyDescent="0.25">
      <c r="A20564" s="162"/>
      <c r="B20564" s="162"/>
      <c r="C20564" s="162"/>
      <c r="D20564" s="162"/>
    </row>
    <row r="20565" spans="1:4" x14ac:dyDescent="0.25">
      <c r="A20565" s="162"/>
      <c r="B20565" s="162"/>
      <c r="C20565" s="162"/>
      <c r="D20565" s="162"/>
    </row>
    <row r="20566" spans="1:4" x14ac:dyDescent="0.25">
      <c r="A20566" s="162"/>
      <c r="B20566" s="162"/>
      <c r="C20566" s="162"/>
      <c r="D20566" s="162"/>
    </row>
    <row r="20567" spans="1:4" x14ac:dyDescent="0.25">
      <c r="A20567" s="162"/>
      <c r="B20567" s="162"/>
      <c r="C20567" s="162"/>
      <c r="D20567" s="162"/>
    </row>
    <row r="20568" spans="1:4" x14ac:dyDescent="0.25">
      <c r="A20568" s="162"/>
      <c r="B20568" s="162"/>
      <c r="C20568" s="162"/>
      <c r="D20568" s="162"/>
    </row>
    <row r="20569" spans="1:4" x14ac:dyDescent="0.25">
      <c r="A20569" s="162"/>
      <c r="B20569" s="162"/>
      <c r="C20569" s="162"/>
      <c r="D20569" s="162"/>
    </row>
    <row r="20570" spans="1:4" x14ac:dyDescent="0.25">
      <c r="A20570" s="162"/>
      <c r="B20570" s="162"/>
      <c r="C20570" s="162"/>
      <c r="D20570" s="162"/>
    </row>
    <row r="20571" spans="1:4" x14ac:dyDescent="0.25">
      <c r="A20571" s="162"/>
      <c r="B20571" s="162"/>
      <c r="C20571" s="162"/>
      <c r="D20571" s="162"/>
    </row>
    <row r="20572" spans="1:4" x14ac:dyDescent="0.25">
      <c r="A20572" s="162"/>
      <c r="B20572" s="162"/>
      <c r="C20572" s="162"/>
      <c r="D20572" s="162"/>
    </row>
    <row r="20573" spans="1:4" x14ac:dyDescent="0.25">
      <c r="A20573" s="162"/>
      <c r="B20573" s="162"/>
      <c r="C20573" s="162"/>
      <c r="D20573" s="162"/>
    </row>
    <row r="20574" spans="1:4" x14ac:dyDescent="0.25">
      <c r="A20574" s="162"/>
      <c r="B20574" s="162"/>
      <c r="C20574" s="162"/>
      <c r="D20574" s="162"/>
    </row>
    <row r="20575" spans="1:4" x14ac:dyDescent="0.25">
      <c r="A20575" s="162"/>
      <c r="B20575" s="162"/>
      <c r="C20575" s="162"/>
      <c r="D20575" s="162"/>
    </row>
    <row r="20576" spans="1:4" x14ac:dyDescent="0.25">
      <c r="A20576" s="162"/>
      <c r="B20576" s="162"/>
      <c r="C20576" s="162"/>
      <c r="D20576" s="162"/>
    </row>
    <row r="20577" spans="1:4" x14ac:dyDescent="0.25">
      <c r="A20577" s="162"/>
      <c r="B20577" s="162"/>
      <c r="C20577" s="162"/>
      <c r="D20577" s="162"/>
    </row>
    <row r="20578" spans="1:4" x14ac:dyDescent="0.25">
      <c r="A20578" s="162"/>
      <c r="B20578" s="162"/>
      <c r="C20578" s="162"/>
      <c r="D20578" s="162"/>
    </row>
    <row r="20579" spans="1:4" x14ac:dyDescent="0.25">
      <c r="A20579" s="162"/>
      <c r="B20579" s="162"/>
      <c r="C20579" s="162"/>
      <c r="D20579" s="162"/>
    </row>
    <row r="20580" spans="1:4" x14ac:dyDescent="0.25">
      <c r="A20580" s="162"/>
      <c r="B20580" s="162"/>
      <c r="C20580" s="162"/>
      <c r="D20580" s="162"/>
    </row>
    <row r="20581" spans="1:4" x14ac:dyDescent="0.25">
      <c r="A20581" s="162"/>
      <c r="B20581" s="162"/>
      <c r="C20581" s="162"/>
      <c r="D20581" s="162"/>
    </row>
    <row r="20582" spans="1:4" x14ac:dyDescent="0.25">
      <c r="A20582" s="162"/>
      <c r="B20582" s="162"/>
      <c r="C20582" s="162"/>
      <c r="D20582" s="162"/>
    </row>
    <row r="20583" spans="1:4" x14ac:dyDescent="0.25">
      <c r="A20583" s="162"/>
      <c r="B20583" s="162"/>
      <c r="C20583" s="162"/>
      <c r="D20583" s="162"/>
    </row>
    <row r="20584" spans="1:4" x14ac:dyDescent="0.25">
      <c r="A20584" s="162"/>
      <c r="B20584" s="162"/>
      <c r="C20584" s="162"/>
      <c r="D20584" s="162"/>
    </row>
    <row r="20585" spans="1:4" x14ac:dyDescent="0.25">
      <c r="A20585" s="162"/>
      <c r="B20585" s="162"/>
      <c r="C20585" s="162"/>
      <c r="D20585" s="162"/>
    </row>
    <row r="20586" spans="1:4" x14ac:dyDescent="0.25">
      <c r="A20586" s="162"/>
      <c r="B20586" s="162"/>
      <c r="C20586" s="162"/>
      <c r="D20586" s="162"/>
    </row>
    <row r="20587" spans="1:4" x14ac:dyDescent="0.25">
      <c r="A20587" s="162"/>
      <c r="B20587" s="162"/>
      <c r="C20587" s="162"/>
      <c r="D20587" s="162"/>
    </row>
    <row r="20588" spans="1:4" x14ac:dyDescent="0.25">
      <c r="A20588" s="162"/>
      <c r="B20588" s="162"/>
      <c r="C20588" s="162"/>
      <c r="D20588" s="162"/>
    </row>
    <row r="20589" spans="1:4" x14ac:dyDescent="0.25">
      <c r="A20589" s="162"/>
      <c r="B20589" s="162"/>
      <c r="C20589" s="162"/>
      <c r="D20589" s="162"/>
    </row>
    <row r="20590" spans="1:4" x14ac:dyDescent="0.25">
      <c r="A20590" s="162"/>
      <c r="B20590" s="162"/>
      <c r="C20590" s="162"/>
      <c r="D20590" s="162"/>
    </row>
    <row r="20591" spans="1:4" x14ac:dyDescent="0.25">
      <c r="A20591" s="162"/>
      <c r="B20591" s="162"/>
      <c r="C20591" s="162"/>
      <c r="D20591" s="162"/>
    </row>
    <row r="20592" spans="1:4" x14ac:dyDescent="0.25">
      <c r="A20592" s="162"/>
      <c r="B20592" s="162"/>
      <c r="C20592" s="162"/>
      <c r="D20592" s="162"/>
    </row>
    <row r="20593" spans="1:4" x14ac:dyDescent="0.25">
      <c r="A20593" s="162"/>
      <c r="B20593" s="162"/>
      <c r="C20593" s="162"/>
      <c r="D20593" s="162"/>
    </row>
    <row r="20594" spans="1:4" x14ac:dyDescent="0.25">
      <c r="A20594" s="162"/>
      <c r="B20594" s="162"/>
      <c r="C20594" s="162"/>
      <c r="D20594" s="162"/>
    </row>
    <row r="20595" spans="1:4" x14ac:dyDescent="0.25">
      <c r="A20595" s="162"/>
      <c r="B20595" s="162"/>
      <c r="C20595" s="162"/>
      <c r="D20595" s="162"/>
    </row>
    <row r="20596" spans="1:4" x14ac:dyDescent="0.25">
      <c r="A20596" s="162"/>
      <c r="B20596" s="162"/>
      <c r="C20596" s="162"/>
      <c r="D20596" s="162"/>
    </row>
    <row r="20597" spans="1:4" x14ac:dyDescent="0.25">
      <c r="A20597" s="162"/>
      <c r="B20597" s="162"/>
      <c r="C20597" s="162"/>
      <c r="D20597" s="162"/>
    </row>
    <row r="20598" spans="1:4" x14ac:dyDescent="0.25">
      <c r="A20598" s="162"/>
      <c r="B20598" s="162"/>
      <c r="C20598" s="162"/>
      <c r="D20598" s="162"/>
    </row>
    <row r="20599" spans="1:4" x14ac:dyDescent="0.25">
      <c r="A20599" s="162"/>
      <c r="B20599" s="162"/>
      <c r="C20599" s="162"/>
      <c r="D20599" s="162"/>
    </row>
    <row r="20600" spans="1:4" x14ac:dyDescent="0.25">
      <c r="A20600" s="162"/>
      <c r="B20600" s="162"/>
      <c r="C20600" s="162"/>
      <c r="D20600" s="162"/>
    </row>
    <row r="20601" spans="1:4" x14ac:dyDescent="0.25">
      <c r="A20601" s="162"/>
      <c r="B20601" s="162"/>
      <c r="C20601" s="162"/>
      <c r="D20601" s="162"/>
    </row>
    <row r="20602" spans="1:4" x14ac:dyDescent="0.25">
      <c r="A20602" s="162"/>
      <c r="B20602" s="162"/>
      <c r="C20602" s="162"/>
      <c r="D20602" s="162"/>
    </row>
    <row r="20603" spans="1:4" x14ac:dyDescent="0.25">
      <c r="A20603" s="162"/>
      <c r="B20603" s="162"/>
      <c r="C20603" s="162"/>
      <c r="D20603" s="162"/>
    </row>
    <row r="20604" spans="1:4" x14ac:dyDescent="0.25">
      <c r="A20604" s="162"/>
      <c r="B20604" s="162"/>
      <c r="C20604" s="162"/>
      <c r="D20604" s="162"/>
    </row>
    <row r="20605" spans="1:4" x14ac:dyDescent="0.25">
      <c r="A20605" s="162"/>
      <c r="B20605" s="162"/>
      <c r="C20605" s="162"/>
      <c r="D20605" s="162"/>
    </row>
    <row r="20606" spans="1:4" x14ac:dyDescent="0.25">
      <c r="A20606" s="162"/>
      <c r="B20606" s="162"/>
      <c r="C20606" s="162"/>
      <c r="D20606" s="162"/>
    </row>
    <row r="20607" spans="1:4" x14ac:dyDescent="0.25">
      <c r="A20607" s="162"/>
      <c r="B20607" s="162"/>
      <c r="C20607" s="162"/>
      <c r="D20607" s="162"/>
    </row>
    <row r="20608" spans="1:4" x14ac:dyDescent="0.25">
      <c r="A20608" s="162"/>
      <c r="B20608" s="162"/>
      <c r="C20608" s="162"/>
      <c r="D20608" s="162"/>
    </row>
    <row r="20609" spans="1:4" x14ac:dyDescent="0.25">
      <c r="A20609" s="162"/>
      <c r="B20609" s="162"/>
      <c r="C20609" s="162"/>
      <c r="D20609" s="162"/>
    </row>
    <row r="20610" spans="1:4" x14ac:dyDescent="0.25">
      <c r="A20610" s="162"/>
      <c r="B20610" s="162"/>
      <c r="C20610" s="162"/>
      <c r="D20610" s="162"/>
    </row>
    <row r="20611" spans="1:4" x14ac:dyDescent="0.25">
      <c r="A20611" s="162"/>
      <c r="B20611" s="162"/>
      <c r="C20611" s="162"/>
      <c r="D20611" s="162"/>
    </row>
    <row r="20612" spans="1:4" x14ac:dyDescent="0.25">
      <c r="A20612" s="162"/>
      <c r="B20612" s="162"/>
      <c r="C20612" s="162"/>
      <c r="D20612" s="162"/>
    </row>
    <row r="20613" spans="1:4" x14ac:dyDescent="0.25">
      <c r="A20613" s="162"/>
      <c r="B20613" s="162"/>
      <c r="C20613" s="162"/>
      <c r="D20613" s="162"/>
    </row>
    <row r="20614" spans="1:4" x14ac:dyDescent="0.25">
      <c r="A20614" s="162"/>
      <c r="B20614" s="162"/>
      <c r="C20614" s="162"/>
      <c r="D20614" s="162"/>
    </row>
    <row r="20615" spans="1:4" x14ac:dyDescent="0.25">
      <c r="A20615" s="162"/>
      <c r="B20615" s="162"/>
      <c r="C20615" s="162"/>
      <c r="D20615" s="162"/>
    </row>
    <row r="20616" spans="1:4" x14ac:dyDescent="0.25">
      <c r="A20616" s="162"/>
      <c r="B20616" s="162"/>
      <c r="C20616" s="162"/>
      <c r="D20616" s="162"/>
    </row>
    <row r="20617" spans="1:4" x14ac:dyDescent="0.25">
      <c r="A20617" s="162"/>
      <c r="B20617" s="162"/>
      <c r="C20617" s="162"/>
      <c r="D20617" s="162"/>
    </row>
    <row r="20618" spans="1:4" x14ac:dyDescent="0.25">
      <c r="A20618" s="162"/>
      <c r="B20618" s="162"/>
      <c r="C20618" s="162"/>
      <c r="D20618" s="162"/>
    </row>
    <row r="20619" spans="1:4" x14ac:dyDescent="0.25">
      <c r="A20619" s="162"/>
      <c r="B20619" s="162"/>
      <c r="C20619" s="162"/>
      <c r="D20619" s="162"/>
    </row>
    <row r="20620" spans="1:4" x14ac:dyDescent="0.25">
      <c r="A20620" s="162"/>
      <c r="B20620" s="162"/>
      <c r="C20620" s="162"/>
      <c r="D20620" s="162"/>
    </row>
    <row r="20621" spans="1:4" x14ac:dyDescent="0.25">
      <c r="A20621" s="162"/>
      <c r="B20621" s="162"/>
      <c r="C20621" s="162"/>
      <c r="D20621" s="162"/>
    </row>
    <row r="20622" spans="1:4" x14ac:dyDescent="0.25">
      <c r="A20622" s="162"/>
      <c r="B20622" s="162"/>
      <c r="C20622" s="162"/>
      <c r="D20622" s="162"/>
    </row>
    <row r="20623" spans="1:4" x14ac:dyDescent="0.25">
      <c r="A20623" s="162"/>
      <c r="B20623" s="162"/>
      <c r="C20623" s="162"/>
      <c r="D20623" s="162"/>
    </row>
    <row r="20624" spans="1:4" x14ac:dyDescent="0.25">
      <c r="A20624" s="162"/>
      <c r="B20624" s="162"/>
      <c r="C20624" s="162"/>
      <c r="D20624" s="162"/>
    </row>
    <row r="20625" spans="1:4" x14ac:dyDescent="0.25">
      <c r="A20625" s="162"/>
      <c r="B20625" s="162"/>
      <c r="C20625" s="162"/>
      <c r="D20625" s="162"/>
    </row>
    <row r="20626" spans="1:4" x14ac:dyDescent="0.25">
      <c r="A20626" s="162"/>
      <c r="B20626" s="162"/>
      <c r="C20626" s="162"/>
      <c r="D20626" s="162"/>
    </row>
    <row r="20627" spans="1:4" x14ac:dyDescent="0.25">
      <c r="A20627" s="162"/>
      <c r="B20627" s="162"/>
      <c r="C20627" s="162"/>
      <c r="D20627" s="162"/>
    </row>
    <row r="20628" spans="1:4" x14ac:dyDescent="0.25">
      <c r="A20628" s="162"/>
      <c r="B20628" s="162"/>
      <c r="C20628" s="162"/>
      <c r="D20628" s="162"/>
    </row>
    <row r="20629" spans="1:4" x14ac:dyDescent="0.25">
      <c r="A20629" s="162"/>
      <c r="B20629" s="162"/>
      <c r="C20629" s="162"/>
      <c r="D20629" s="162"/>
    </row>
    <row r="20630" spans="1:4" x14ac:dyDescent="0.25">
      <c r="A20630" s="162"/>
      <c r="B20630" s="162"/>
      <c r="C20630" s="162"/>
      <c r="D20630" s="162"/>
    </row>
    <row r="20631" spans="1:4" x14ac:dyDescent="0.25">
      <c r="A20631" s="162"/>
      <c r="B20631" s="162"/>
      <c r="C20631" s="162"/>
      <c r="D20631" s="162"/>
    </row>
    <row r="20632" spans="1:4" x14ac:dyDescent="0.25">
      <c r="A20632" s="162"/>
      <c r="B20632" s="162"/>
      <c r="C20632" s="162"/>
      <c r="D20632" s="162"/>
    </row>
    <row r="20633" spans="1:4" x14ac:dyDescent="0.25">
      <c r="A20633" s="162"/>
      <c r="B20633" s="162"/>
      <c r="C20633" s="162"/>
      <c r="D20633" s="162"/>
    </row>
    <row r="20634" spans="1:4" x14ac:dyDescent="0.25">
      <c r="A20634" s="162"/>
      <c r="B20634" s="162"/>
      <c r="C20634" s="162"/>
      <c r="D20634" s="162"/>
    </row>
    <row r="20635" spans="1:4" x14ac:dyDescent="0.25">
      <c r="A20635" s="162"/>
      <c r="B20635" s="162"/>
      <c r="C20635" s="162"/>
      <c r="D20635" s="162"/>
    </row>
    <row r="20636" spans="1:4" x14ac:dyDescent="0.25">
      <c r="A20636" s="162"/>
      <c r="B20636" s="162"/>
      <c r="C20636" s="162"/>
      <c r="D20636" s="162"/>
    </row>
    <row r="20637" spans="1:4" x14ac:dyDescent="0.25">
      <c r="A20637" s="162"/>
      <c r="B20637" s="162"/>
      <c r="C20637" s="162"/>
      <c r="D20637" s="162"/>
    </row>
    <row r="20638" spans="1:4" x14ac:dyDescent="0.25">
      <c r="A20638" s="162"/>
      <c r="B20638" s="162"/>
      <c r="C20638" s="162"/>
      <c r="D20638" s="162"/>
    </row>
    <row r="20639" spans="1:4" x14ac:dyDescent="0.25">
      <c r="A20639" s="162"/>
      <c r="B20639" s="162"/>
      <c r="C20639" s="162"/>
      <c r="D20639" s="162"/>
    </row>
    <row r="20640" spans="1:4" x14ac:dyDescent="0.25">
      <c r="A20640" s="162"/>
      <c r="B20640" s="162"/>
      <c r="C20640" s="162"/>
      <c r="D20640" s="162"/>
    </row>
    <row r="20641" spans="1:4" x14ac:dyDescent="0.25">
      <c r="A20641" s="162"/>
      <c r="B20641" s="162"/>
      <c r="C20641" s="162"/>
      <c r="D20641" s="162"/>
    </row>
    <row r="20642" spans="1:4" x14ac:dyDescent="0.25">
      <c r="A20642" s="162"/>
      <c r="B20642" s="162"/>
      <c r="C20642" s="162"/>
      <c r="D20642" s="162"/>
    </row>
    <row r="20643" spans="1:4" x14ac:dyDescent="0.25">
      <c r="A20643" s="162"/>
      <c r="B20643" s="162"/>
      <c r="C20643" s="162"/>
      <c r="D20643" s="162"/>
    </row>
    <row r="20644" spans="1:4" x14ac:dyDescent="0.25">
      <c r="A20644" s="162"/>
      <c r="B20644" s="162"/>
      <c r="C20644" s="162"/>
      <c r="D20644" s="162"/>
    </row>
    <row r="20645" spans="1:4" x14ac:dyDescent="0.25">
      <c r="A20645" s="162"/>
      <c r="B20645" s="162"/>
      <c r="C20645" s="162"/>
      <c r="D20645" s="162"/>
    </row>
    <row r="20646" spans="1:4" x14ac:dyDescent="0.25">
      <c r="A20646" s="162"/>
      <c r="B20646" s="162"/>
      <c r="C20646" s="162"/>
      <c r="D20646" s="162"/>
    </row>
    <row r="20647" spans="1:4" x14ac:dyDescent="0.25">
      <c r="A20647" s="162"/>
      <c r="B20647" s="162"/>
      <c r="C20647" s="162"/>
      <c r="D20647" s="162"/>
    </row>
    <row r="20648" spans="1:4" x14ac:dyDescent="0.25">
      <c r="A20648" s="162"/>
      <c r="B20648" s="162"/>
      <c r="C20648" s="162"/>
      <c r="D20648" s="162"/>
    </row>
    <row r="20649" spans="1:4" x14ac:dyDescent="0.25">
      <c r="A20649" s="162"/>
      <c r="B20649" s="162"/>
      <c r="C20649" s="162"/>
      <c r="D20649" s="162"/>
    </row>
    <row r="20650" spans="1:4" x14ac:dyDescent="0.25">
      <c r="A20650" s="162"/>
      <c r="B20650" s="162"/>
      <c r="C20650" s="162"/>
      <c r="D20650" s="162"/>
    </row>
    <row r="20651" spans="1:4" x14ac:dyDescent="0.25">
      <c r="A20651" s="162"/>
      <c r="B20651" s="162"/>
      <c r="C20651" s="162"/>
      <c r="D20651" s="162"/>
    </row>
    <row r="20652" spans="1:4" x14ac:dyDescent="0.25">
      <c r="A20652" s="162"/>
      <c r="B20652" s="162"/>
      <c r="C20652" s="162"/>
      <c r="D20652" s="162"/>
    </row>
    <row r="20653" spans="1:4" x14ac:dyDescent="0.25">
      <c r="A20653" s="162"/>
      <c r="B20653" s="162"/>
      <c r="C20653" s="162"/>
      <c r="D20653" s="162"/>
    </row>
    <row r="20654" spans="1:4" x14ac:dyDescent="0.25">
      <c r="A20654" s="162"/>
      <c r="B20654" s="162"/>
      <c r="C20654" s="162"/>
      <c r="D20654" s="162"/>
    </row>
    <row r="20655" spans="1:4" x14ac:dyDescent="0.25">
      <c r="A20655" s="162"/>
      <c r="B20655" s="162"/>
      <c r="C20655" s="162"/>
      <c r="D20655" s="162"/>
    </row>
    <row r="20656" spans="1:4" x14ac:dyDescent="0.25">
      <c r="A20656" s="162"/>
      <c r="B20656" s="162"/>
      <c r="C20656" s="162"/>
      <c r="D20656" s="162"/>
    </row>
    <row r="20657" spans="1:4" x14ac:dyDescent="0.25">
      <c r="A20657" s="162"/>
      <c r="B20657" s="162"/>
      <c r="C20657" s="162"/>
      <c r="D20657" s="162"/>
    </row>
    <row r="20658" spans="1:4" x14ac:dyDescent="0.25">
      <c r="A20658" s="162"/>
      <c r="B20658" s="162"/>
      <c r="C20658" s="162"/>
      <c r="D20658" s="162"/>
    </row>
    <row r="20659" spans="1:4" x14ac:dyDescent="0.25">
      <c r="A20659" s="162"/>
      <c r="B20659" s="162"/>
      <c r="C20659" s="162"/>
      <c r="D20659" s="162"/>
    </row>
    <row r="20660" spans="1:4" x14ac:dyDescent="0.25">
      <c r="A20660" s="162"/>
      <c r="B20660" s="162"/>
      <c r="C20660" s="162"/>
      <c r="D20660" s="162"/>
    </row>
    <row r="20661" spans="1:4" x14ac:dyDescent="0.25">
      <c r="A20661" s="162"/>
      <c r="B20661" s="162"/>
      <c r="C20661" s="162"/>
      <c r="D20661" s="162"/>
    </row>
    <row r="20662" spans="1:4" x14ac:dyDescent="0.25">
      <c r="A20662" s="162"/>
      <c r="B20662" s="162"/>
      <c r="C20662" s="162"/>
      <c r="D20662" s="162"/>
    </row>
    <row r="20663" spans="1:4" x14ac:dyDescent="0.25">
      <c r="A20663" s="162"/>
      <c r="B20663" s="162"/>
      <c r="C20663" s="162"/>
      <c r="D20663" s="162"/>
    </row>
    <row r="20664" spans="1:4" x14ac:dyDescent="0.25">
      <c r="A20664" s="162"/>
      <c r="B20664" s="162"/>
      <c r="C20664" s="162"/>
      <c r="D20664" s="162"/>
    </row>
    <row r="20665" spans="1:4" x14ac:dyDescent="0.25">
      <c r="A20665" s="162"/>
      <c r="B20665" s="162"/>
      <c r="C20665" s="162"/>
      <c r="D20665" s="162"/>
    </row>
    <row r="20666" spans="1:4" x14ac:dyDescent="0.25">
      <c r="A20666" s="162"/>
      <c r="B20666" s="162"/>
      <c r="C20666" s="162"/>
      <c r="D20666" s="162"/>
    </row>
    <row r="20667" spans="1:4" x14ac:dyDescent="0.25">
      <c r="A20667" s="162"/>
      <c r="B20667" s="162"/>
      <c r="C20667" s="162"/>
      <c r="D20667" s="162"/>
    </row>
    <row r="20668" spans="1:4" x14ac:dyDescent="0.25">
      <c r="A20668" s="162"/>
      <c r="B20668" s="162"/>
      <c r="C20668" s="162"/>
      <c r="D20668" s="162"/>
    </row>
    <row r="20669" spans="1:4" x14ac:dyDescent="0.25">
      <c r="A20669" s="162"/>
      <c r="B20669" s="162"/>
      <c r="C20669" s="162"/>
      <c r="D20669" s="162"/>
    </row>
    <row r="20670" spans="1:4" x14ac:dyDescent="0.25">
      <c r="A20670" s="162"/>
      <c r="B20670" s="162"/>
      <c r="C20670" s="162"/>
      <c r="D20670" s="162"/>
    </row>
    <row r="20671" spans="1:4" x14ac:dyDescent="0.25">
      <c r="A20671" s="162"/>
      <c r="B20671" s="162"/>
      <c r="C20671" s="162"/>
      <c r="D20671" s="162"/>
    </row>
    <row r="20672" spans="1:4" x14ac:dyDescent="0.25">
      <c r="A20672" s="162"/>
      <c r="B20672" s="162"/>
      <c r="C20672" s="162"/>
      <c r="D20672" s="162"/>
    </row>
    <row r="20673" spans="1:4" x14ac:dyDescent="0.25">
      <c r="A20673" s="162"/>
      <c r="B20673" s="162"/>
      <c r="C20673" s="162"/>
      <c r="D20673" s="162"/>
    </row>
    <row r="20674" spans="1:4" x14ac:dyDescent="0.25">
      <c r="A20674" s="162"/>
      <c r="B20674" s="162"/>
      <c r="C20674" s="162"/>
      <c r="D20674" s="162"/>
    </row>
    <row r="20675" spans="1:4" x14ac:dyDescent="0.25">
      <c r="A20675" s="162"/>
      <c r="B20675" s="162"/>
      <c r="C20675" s="162"/>
      <c r="D20675" s="162"/>
    </row>
    <row r="20676" spans="1:4" x14ac:dyDescent="0.25">
      <c r="A20676" s="162"/>
      <c r="B20676" s="162"/>
      <c r="C20676" s="162"/>
      <c r="D20676" s="162"/>
    </row>
    <row r="20677" spans="1:4" x14ac:dyDescent="0.25">
      <c r="A20677" s="162"/>
      <c r="B20677" s="162"/>
      <c r="C20677" s="162"/>
      <c r="D20677" s="162"/>
    </row>
    <row r="20678" spans="1:4" x14ac:dyDescent="0.25">
      <c r="A20678" s="162"/>
      <c r="B20678" s="162"/>
      <c r="C20678" s="162"/>
      <c r="D20678" s="162"/>
    </row>
    <row r="20679" spans="1:4" x14ac:dyDescent="0.25">
      <c r="A20679" s="162"/>
      <c r="B20679" s="162"/>
      <c r="C20679" s="162"/>
      <c r="D20679" s="162"/>
    </row>
    <row r="20680" spans="1:4" x14ac:dyDescent="0.25">
      <c r="A20680" s="162"/>
      <c r="B20680" s="162"/>
      <c r="C20680" s="162"/>
      <c r="D20680" s="162"/>
    </row>
    <row r="20681" spans="1:4" x14ac:dyDescent="0.25">
      <c r="A20681" s="162"/>
      <c r="B20681" s="162"/>
      <c r="C20681" s="162"/>
      <c r="D20681" s="162"/>
    </row>
    <row r="20682" spans="1:4" x14ac:dyDescent="0.25">
      <c r="A20682" s="162"/>
      <c r="B20682" s="162"/>
      <c r="C20682" s="162"/>
      <c r="D20682" s="162"/>
    </row>
    <row r="20683" spans="1:4" x14ac:dyDescent="0.25">
      <c r="A20683" s="162"/>
      <c r="B20683" s="162"/>
      <c r="C20683" s="162"/>
      <c r="D20683" s="162"/>
    </row>
    <row r="20684" spans="1:4" x14ac:dyDescent="0.25">
      <c r="A20684" s="162"/>
      <c r="B20684" s="162"/>
      <c r="C20684" s="162"/>
      <c r="D20684" s="162"/>
    </row>
    <row r="20685" spans="1:4" x14ac:dyDescent="0.25">
      <c r="A20685" s="162"/>
      <c r="B20685" s="162"/>
      <c r="C20685" s="162"/>
      <c r="D20685" s="162"/>
    </row>
    <row r="20686" spans="1:4" x14ac:dyDescent="0.25">
      <c r="A20686" s="162"/>
      <c r="B20686" s="162"/>
      <c r="C20686" s="162"/>
      <c r="D20686" s="162"/>
    </row>
    <row r="20687" spans="1:4" x14ac:dyDescent="0.25">
      <c r="A20687" s="162"/>
      <c r="B20687" s="162"/>
      <c r="C20687" s="162"/>
      <c r="D20687" s="162"/>
    </row>
    <row r="20688" spans="1:4" x14ac:dyDescent="0.25">
      <c r="A20688" s="162"/>
      <c r="B20688" s="162"/>
      <c r="C20688" s="162"/>
      <c r="D20688" s="162"/>
    </row>
    <row r="20689" spans="1:4" x14ac:dyDescent="0.25">
      <c r="A20689" s="162"/>
      <c r="B20689" s="162"/>
      <c r="C20689" s="162"/>
      <c r="D20689" s="162"/>
    </row>
    <row r="20690" spans="1:4" x14ac:dyDescent="0.25">
      <c r="A20690" s="162"/>
      <c r="B20690" s="162"/>
      <c r="C20690" s="162"/>
      <c r="D20690" s="162"/>
    </row>
    <row r="20691" spans="1:4" x14ac:dyDescent="0.25">
      <c r="A20691" s="162"/>
      <c r="B20691" s="162"/>
      <c r="C20691" s="162"/>
      <c r="D20691" s="162"/>
    </row>
    <row r="20692" spans="1:4" x14ac:dyDescent="0.25">
      <c r="A20692" s="162"/>
      <c r="B20692" s="162"/>
      <c r="C20692" s="162"/>
      <c r="D20692" s="162"/>
    </row>
    <row r="20693" spans="1:4" x14ac:dyDescent="0.25">
      <c r="A20693" s="162"/>
      <c r="B20693" s="162"/>
      <c r="C20693" s="162"/>
      <c r="D20693" s="162"/>
    </row>
    <row r="20694" spans="1:4" x14ac:dyDescent="0.25">
      <c r="A20694" s="162"/>
      <c r="B20694" s="162"/>
      <c r="C20694" s="162"/>
      <c r="D20694" s="162"/>
    </row>
    <row r="20695" spans="1:4" x14ac:dyDescent="0.25">
      <c r="A20695" s="162"/>
      <c r="B20695" s="162"/>
      <c r="C20695" s="162"/>
      <c r="D20695" s="162"/>
    </row>
    <row r="20696" spans="1:4" x14ac:dyDescent="0.25">
      <c r="A20696" s="162"/>
      <c r="B20696" s="162"/>
      <c r="C20696" s="162"/>
      <c r="D20696" s="162"/>
    </row>
    <row r="20697" spans="1:4" x14ac:dyDescent="0.25">
      <c r="A20697" s="162"/>
      <c r="B20697" s="162"/>
      <c r="C20697" s="162"/>
      <c r="D20697" s="162"/>
    </row>
    <row r="20698" spans="1:4" x14ac:dyDescent="0.25">
      <c r="A20698" s="162"/>
      <c r="B20698" s="162"/>
      <c r="C20698" s="162"/>
      <c r="D20698" s="162"/>
    </row>
    <row r="20699" spans="1:4" x14ac:dyDescent="0.25">
      <c r="A20699" s="162"/>
      <c r="B20699" s="162"/>
      <c r="C20699" s="162"/>
      <c r="D20699" s="162"/>
    </row>
    <row r="20700" spans="1:4" x14ac:dyDescent="0.25">
      <c r="A20700" s="162"/>
      <c r="B20700" s="162"/>
      <c r="C20700" s="162"/>
      <c r="D20700" s="162"/>
    </row>
    <row r="20701" spans="1:4" x14ac:dyDescent="0.25">
      <c r="A20701" s="162"/>
      <c r="B20701" s="162"/>
      <c r="C20701" s="162"/>
      <c r="D20701" s="162"/>
    </row>
    <row r="20702" spans="1:4" x14ac:dyDescent="0.25">
      <c r="A20702" s="162"/>
      <c r="B20702" s="162"/>
      <c r="C20702" s="162"/>
      <c r="D20702" s="162"/>
    </row>
    <row r="20703" spans="1:4" x14ac:dyDescent="0.25">
      <c r="A20703" s="162"/>
      <c r="B20703" s="162"/>
      <c r="C20703" s="162"/>
      <c r="D20703" s="162"/>
    </row>
    <row r="20704" spans="1:4" x14ac:dyDescent="0.25">
      <c r="A20704" s="162"/>
      <c r="B20704" s="162"/>
      <c r="C20704" s="162"/>
      <c r="D20704" s="162"/>
    </row>
    <row r="20705" spans="1:4" x14ac:dyDescent="0.25">
      <c r="A20705" s="162"/>
      <c r="B20705" s="162"/>
      <c r="C20705" s="162"/>
      <c r="D20705" s="162"/>
    </row>
    <row r="20706" spans="1:4" x14ac:dyDescent="0.25">
      <c r="A20706" s="162"/>
      <c r="B20706" s="162"/>
      <c r="C20706" s="162"/>
      <c r="D20706" s="162"/>
    </row>
    <row r="20707" spans="1:4" x14ac:dyDescent="0.25">
      <c r="A20707" s="162"/>
      <c r="B20707" s="162"/>
      <c r="C20707" s="162"/>
      <c r="D20707" s="162"/>
    </row>
    <row r="20708" spans="1:4" x14ac:dyDescent="0.25">
      <c r="A20708" s="162"/>
      <c r="B20708" s="162"/>
      <c r="C20708" s="162"/>
      <c r="D20708" s="162"/>
    </row>
    <row r="20709" spans="1:4" x14ac:dyDescent="0.25">
      <c r="A20709" s="162"/>
      <c r="B20709" s="162"/>
      <c r="C20709" s="162"/>
      <c r="D20709" s="162"/>
    </row>
    <row r="20710" spans="1:4" x14ac:dyDescent="0.25">
      <c r="A20710" s="162"/>
      <c r="B20710" s="162"/>
      <c r="C20710" s="162"/>
      <c r="D20710" s="162"/>
    </row>
    <row r="20711" spans="1:4" x14ac:dyDescent="0.25">
      <c r="A20711" s="162"/>
      <c r="B20711" s="162"/>
      <c r="C20711" s="162"/>
      <c r="D20711" s="162"/>
    </row>
    <row r="20712" spans="1:4" x14ac:dyDescent="0.25">
      <c r="A20712" s="162"/>
      <c r="B20712" s="162"/>
      <c r="C20712" s="162"/>
      <c r="D20712" s="162"/>
    </row>
    <row r="20713" spans="1:4" x14ac:dyDescent="0.25">
      <c r="A20713" s="162"/>
      <c r="B20713" s="162"/>
      <c r="C20713" s="162"/>
      <c r="D20713" s="162"/>
    </row>
    <row r="20714" spans="1:4" x14ac:dyDescent="0.25">
      <c r="A20714" s="162"/>
      <c r="B20714" s="162"/>
      <c r="C20714" s="162"/>
      <c r="D20714" s="162"/>
    </row>
    <row r="20715" spans="1:4" x14ac:dyDescent="0.25">
      <c r="A20715" s="162"/>
      <c r="B20715" s="162"/>
      <c r="C20715" s="162"/>
      <c r="D20715" s="162"/>
    </row>
    <row r="20716" spans="1:4" x14ac:dyDescent="0.25">
      <c r="A20716" s="162"/>
      <c r="B20716" s="162"/>
      <c r="C20716" s="162"/>
      <c r="D20716" s="162"/>
    </row>
    <row r="20717" spans="1:4" x14ac:dyDescent="0.25">
      <c r="A20717" s="162"/>
      <c r="B20717" s="162"/>
      <c r="C20717" s="162"/>
      <c r="D20717" s="162"/>
    </row>
    <row r="20718" spans="1:4" x14ac:dyDescent="0.25">
      <c r="A20718" s="162"/>
      <c r="B20718" s="162"/>
      <c r="C20718" s="162"/>
      <c r="D20718" s="162"/>
    </row>
    <row r="20719" spans="1:4" x14ac:dyDescent="0.25">
      <c r="A20719" s="162"/>
      <c r="B20719" s="162"/>
      <c r="C20719" s="162"/>
      <c r="D20719" s="162"/>
    </row>
    <row r="20720" spans="1:4" x14ac:dyDescent="0.25">
      <c r="A20720" s="162"/>
      <c r="B20720" s="162"/>
      <c r="C20720" s="162"/>
      <c r="D20720" s="162"/>
    </row>
    <row r="20721" spans="1:4" x14ac:dyDescent="0.25">
      <c r="A20721" s="162"/>
      <c r="B20721" s="162"/>
      <c r="C20721" s="162"/>
      <c r="D20721" s="162"/>
    </row>
    <row r="20722" spans="1:4" x14ac:dyDescent="0.25">
      <c r="A20722" s="162"/>
      <c r="B20722" s="162"/>
      <c r="C20722" s="162"/>
      <c r="D20722" s="162"/>
    </row>
    <row r="20723" spans="1:4" x14ac:dyDescent="0.25">
      <c r="A20723" s="162"/>
      <c r="B20723" s="162"/>
      <c r="C20723" s="162"/>
      <c r="D20723" s="162"/>
    </row>
    <row r="20724" spans="1:4" x14ac:dyDescent="0.25">
      <c r="A20724" s="162"/>
      <c r="B20724" s="162"/>
      <c r="C20724" s="162"/>
      <c r="D20724" s="162"/>
    </row>
    <row r="20725" spans="1:4" x14ac:dyDescent="0.25">
      <c r="A20725" s="162"/>
      <c r="B20725" s="162"/>
      <c r="C20725" s="162"/>
      <c r="D20725" s="162"/>
    </row>
    <row r="20726" spans="1:4" x14ac:dyDescent="0.25">
      <c r="A20726" s="162"/>
      <c r="B20726" s="162"/>
      <c r="C20726" s="162"/>
      <c r="D20726" s="162"/>
    </row>
    <row r="20727" spans="1:4" x14ac:dyDescent="0.25">
      <c r="A20727" s="162"/>
      <c r="B20727" s="162"/>
      <c r="C20727" s="162"/>
      <c r="D20727" s="162"/>
    </row>
    <row r="20728" spans="1:4" x14ac:dyDescent="0.25">
      <c r="A20728" s="162"/>
      <c r="B20728" s="162"/>
      <c r="C20728" s="162"/>
      <c r="D20728" s="162"/>
    </row>
    <row r="20729" spans="1:4" x14ac:dyDescent="0.25">
      <c r="A20729" s="162"/>
      <c r="B20729" s="162"/>
      <c r="C20729" s="162"/>
      <c r="D20729" s="162"/>
    </row>
    <row r="20730" spans="1:4" x14ac:dyDescent="0.25">
      <c r="A20730" s="162"/>
      <c r="B20730" s="162"/>
      <c r="C20730" s="162"/>
      <c r="D20730" s="162"/>
    </row>
    <row r="20731" spans="1:4" x14ac:dyDescent="0.25">
      <c r="A20731" s="162"/>
      <c r="B20731" s="162"/>
      <c r="C20731" s="162"/>
      <c r="D20731" s="162"/>
    </row>
    <row r="20732" spans="1:4" x14ac:dyDescent="0.25">
      <c r="A20732" s="162"/>
      <c r="B20732" s="162"/>
      <c r="C20732" s="162"/>
      <c r="D20732" s="162"/>
    </row>
    <row r="20733" spans="1:4" x14ac:dyDescent="0.25">
      <c r="A20733" s="162"/>
      <c r="B20733" s="162"/>
      <c r="C20733" s="162"/>
      <c r="D20733" s="162"/>
    </row>
    <row r="20734" spans="1:4" x14ac:dyDescent="0.25">
      <c r="A20734" s="162"/>
      <c r="B20734" s="162"/>
      <c r="C20734" s="162"/>
      <c r="D20734" s="162"/>
    </row>
    <row r="20735" spans="1:4" x14ac:dyDescent="0.25">
      <c r="A20735" s="162"/>
      <c r="B20735" s="162"/>
      <c r="C20735" s="162"/>
      <c r="D20735" s="162"/>
    </row>
    <row r="20736" spans="1:4" x14ac:dyDescent="0.25">
      <c r="A20736" s="162"/>
      <c r="B20736" s="162"/>
      <c r="C20736" s="162"/>
      <c r="D20736" s="162"/>
    </row>
    <row r="20737" spans="1:4" x14ac:dyDescent="0.25">
      <c r="A20737" s="162"/>
      <c r="B20737" s="162"/>
      <c r="C20737" s="162"/>
      <c r="D20737" s="162"/>
    </row>
    <row r="20738" spans="1:4" x14ac:dyDescent="0.25">
      <c r="A20738" s="162"/>
      <c r="B20738" s="162"/>
      <c r="C20738" s="162"/>
      <c r="D20738" s="162"/>
    </row>
    <row r="20739" spans="1:4" x14ac:dyDescent="0.25">
      <c r="A20739" s="162"/>
      <c r="B20739" s="162"/>
      <c r="C20739" s="162"/>
      <c r="D20739" s="162"/>
    </row>
    <row r="20740" spans="1:4" x14ac:dyDescent="0.25">
      <c r="A20740" s="162"/>
      <c r="B20740" s="162"/>
      <c r="C20740" s="162"/>
      <c r="D20740" s="162"/>
    </row>
    <row r="20741" spans="1:4" x14ac:dyDescent="0.25">
      <c r="A20741" s="162"/>
      <c r="B20741" s="162"/>
      <c r="C20741" s="162"/>
      <c r="D20741" s="162"/>
    </row>
    <row r="20742" spans="1:4" x14ac:dyDescent="0.25">
      <c r="A20742" s="162"/>
      <c r="B20742" s="162"/>
      <c r="C20742" s="162"/>
      <c r="D20742" s="162"/>
    </row>
    <row r="20743" spans="1:4" x14ac:dyDescent="0.25">
      <c r="A20743" s="162"/>
      <c r="B20743" s="162"/>
      <c r="C20743" s="162"/>
      <c r="D20743" s="162"/>
    </row>
    <row r="20744" spans="1:4" x14ac:dyDescent="0.25">
      <c r="A20744" s="162"/>
      <c r="B20744" s="162"/>
      <c r="C20744" s="162"/>
      <c r="D20744" s="162"/>
    </row>
    <row r="20745" spans="1:4" x14ac:dyDescent="0.25">
      <c r="A20745" s="162"/>
      <c r="B20745" s="162"/>
      <c r="C20745" s="162"/>
      <c r="D20745" s="162"/>
    </row>
    <row r="20746" spans="1:4" x14ac:dyDescent="0.25">
      <c r="A20746" s="162"/>
      <c r="B20746" s="162"/>
      <c r="C20746" s="162"/>
      <c r="D20746" s="162"/>
    </row>
    <row r="20747" spans="1:4" x14ac:dyDescent="0.25">
      <c r="A20747" s="162"/>
      <c r="B20747" s="162"/>
      <c r="C20747" s="162"/>
      <c r="D20747" s="162"/>
    </row>
    <row r="20748" spans="1:4" x14ac:dyDescent="0.25">
      <c r="A20748" s="162"/>
      <c r="B20748" s="162"/>
      <c r="C20748" s="162"/>
      <c r="D20748" s="162"/>
    </row>
    <row r="20749" spans="1:4" x14ac:dyDescent="0.25">
      <c r="A20749" s="162"/>
      <c r="B20749" s="162"/>
      <c r="C20749" s="162"/>
      <c r="D20749" s="162"/>
    </row>
    <row r="20750" spans="1:4" x14ac:dyDescent="0.25">
      <c r="A20750" s="162"/>
      <c r="B20750" s="162"/>
      <c r="C20750" s="162"/>
      <c r="D20750" s="162"/>
    </row>
    <row r="20751" spans="1:4" x14ac:dyDescent="0.25">
      <c r="A20751" s="162"/>
      <c r="B20751" s="162"/>
      <c r="C20751" s="162"/>
      <c r="D20751" s="162"/>
    </row>
    <row r="20752" spans="1:4" x14ac:dyDescent="0.25">
      <c r="A20752" s="162"/>
      <c r="B20752" s="162"/>
      <c r="C20752" s="162"/>
      <c r="D20752" s="162"/>
    </row>
    <row r="20753" spans="1:4" x14ac:dyDescent="0.25">
      <c r="A20753" s="162"/>
      <c r="B20753" s="162"/>
      <c r="C20753" s="162"/>
      <c r="D20753" s="162"/>
    </row>
    <row r="20754" spans="1:4" x14ac:dyDescent="0.25">
      <c r="A20754" s="162"/>
      <c r="B20754" s="162"/>
      <c r="C20754" s="162"/>
      <c r="D20754" s="162"/>
    </row>
    <row r="20755" spans="1:4" x14ac:dyDescent="0.25">
      <c r="A20755" s="162"/>
      <c r="B20755" s="162"/>
      <c r="C20755" s="162"/>
      <c r="D20755" s="162"/>
    </row>
    <row r="20756" spans="1:4" x14ac:dyDescent="0.25">
      <c r="A20756" s="162"/>
      <c r="B20756" s="162"/>
      <c r="C20756" s="162"/>
      <c r="D20756" s="162"/>
    </row>
    <row r="20757" spans="1:4" x14ac:dyDescent="0.25">
      <c r="A20757" s="162"/>
      <c r="B20757" s="162"/>
      <c r="C20757" s="162"/>
      <c r="D20757" s="162"/>
    </row>
    <row r="20758" spans="1:4" x14ac:dyDescent="0.25">
      <c r="A20758" s="162"/>
      <c r="B20758" s="162"/>
      <c r="C20758" s="162"/>
      <c r="D20758" s="162"/>
    </row>
    <row r="20759" spans="1:4" x14ac:dyDescent="0.25">
      <c r="A20759" s="162"/>
      <c r="B20759" s="162"/>
      <c r="C20759" s="162"/>
      <c r="D20759" s="162"/>
    </row>
    <row r="20760" spans="1:4" x14ac:dyDescent="0.25">
      <c r="A20760" s="162"/>
      <c r="B20760" s="162"/>
      <c r="C20760" s="162"/>
      <c r="D20760" s="162"/>
    </row>
    <row r="20761" spans="1:4" x14ac:dyDescent="0.25">
      <c r="A20761" s="162"/>
      <c r="B20761" s="162"/>
      <c r="C20761" s="162"/>
      <c r="D20761" s="162"/>
    </row>
    <row r="20762" spans="1:4" x14ac:dyDescent="0.25">
      <c r="A20762" s="162"/>
      <c r="B20762" s="162"/>
      <c r="C20762" s="162"/>
      <c r="D20762" s="162"/>
    </row>
    <row r="20763" spans="1:4" x14ac:dyDescent="0.25">
      <c r="A20763" s="162"/>
      <c r="B20763" s="162"/>
      <c r="C20763" s="162"/>
      <c r="D20763" s="162"/>
    </row>
    <row r="20764" spans="1:4" x14ac:dyDescent="0.25">
      <c r="A20764" s="162"/>
      <c r="B20764" s="162"/>
      <c r="C20764" s="162"/>
      <c r="D20764" s="162"/>
    </row>
    <row r="20765" spans="1:4" x14ac:dyDescent="0.25">
      <c r="A20765" s="162"/>
      <c r="B20765" s="162"/>
      <c r="C20765" s="162"/>
      <c r="D20765" s="162"/>
    </row>
    <row r="20766" spans="1:4" x14ac:dyDescent="0.25">
      <c r="A20766" s="162"/>
      <c r="B20766" s="162"/>
      <c r="C20766" s="162"/>
      <c r="D20766" s="162"/>
    </row>
    <row r="20767" spans="1:4" x14ac:dyDescent="0.25">
      <c r="A20767" s="162"/>
      <c r="B20767" s="162"/>
      <c r="C20767" s="162"/>
      <c r="D20767" s="162"/>
    </row>
    <row r="20768" spans="1:4" x14ac:dyDescent="0.25">
      <c r="A20768" s="162"/>
      <c r="B20768" s="162"/>
      <c r="C20768" s="162"/>
      <c r="D20768" s="162"/>
    </row>
    <row r="20769" spans="1:4" x14ac:dyDescent="0.25">
      <c r="A20769" s="162"/>
      <c r="B20769" s="162"/>
      <c r="C20769" s="162"/>
      <c r="D20769" s="162"/>
    </row>
    <row r="20770" spans="1:4" x14ac:dyDescent="0.25">
      <c r="A20770" s="162"/>
      <c r="B20770" s="162"/>
      <c r="C20770" s="162"/>
      <c r="D20770" s="162"/>
    </row>
    <row r="20771" spans="1:4" x14ac:dyDescent="0.25">
      <c r="A20771" s="162"/>
      <c r="B20771" s="162"/>
      <c r="C20771" s="162"/>
      <c r="D20771" s="162"/>
    </row>
    <row r="20772" spans="1:4" x14ac:dyDescent="0.25">
      <c r="A20772" s="162"/>
      <c r="B20772" s="162"/>
      <c r="C20772" s="162"/>
      <c r="D20772" s="162"/>
    </row>
    <row r="20773" spans="1:4" x14ac:dyDescent="0.25">
      <c r="A20773" s="162"/>
      <c r="B20773" s="162"/>
      <c r="C20773" s="162"/>
      <c r="D20773" s="162"/>
    </row>
    <row r="20774" spans="1:4" x14ac:dyDescent="0.25">
      <c r="A20774" s="162"/>
      <c r="B20774" s="162"/>
      <c r="C20774" s="162"/>
      <c r="D20774" s="162"/>
    </row>
    <row r="20775" spans="1:4" x14ac:dyDescent="0.25">
      <c r="A20775" s="162"/>
      <c r="B20775" s="162"/>
      <c r="C20775" s="162"/>
      <c r="D20775" s="162"/>
    </row>
    <row r="20776" spans="1:4" x14ac:dyDescent="0.25">
      <c r="A20776" s="162"/>
      <c r="B20776" s="162"/>
      <c r="C20776" s="162"/>
      <c r="D20776" s="162"/>
    </row>
    <row r="20777" spans="1:4" x14ac:dyDescent="0.25">
      <c r="A20777" s="162"/>
      <c r="B20777" s="162"/>
      <c r="C20777" s="162"/>
      <c r="D20777" s="162"/>
    </row>
    <row r="20778" spans="1:4" x14ac:dyDescent="0.25">
      <c r="A20778" s="162"/>
      <c r="B20778" s="162"/>
      <c r="C20778" s="162"/>
      <c r="D20778" s="162"/>
    </row>
    <row r="20779" spans="1:4" x14ac:dyDescent="0.25">
      <c r="A20779" s="162"/>
      <c r="B20779" s="162"/>
      <c r="C20779" s="162"/>
      <c r="D20779" s="162"/>
    </row>
    <row r="20780" spans="1:4" x14ac:dyDescent="0.25">
      <c r="A20780" s="162"/>
      <c r="B20780" s="162"/>
      <c r="C20780" s="162"/>
      <c r="D20780" s="162"/>
    </row>
    <row r="20781" spans="1:4" x14ac:dyDescent="0.25">
      <c r="A20781" s="162"/>
      <c r="B20781" s="162"/>
      <c r="C20781" s="162"/>
      <c r="D20781" s="162"/>
    </row>
    <row r="20782" spans="1:4" x14ac:dyDescent="0.25">
      <c r="A20782" s="162"/>
      <c r="B20782" s="162"/>
      <c r="C20782" s="162"/>
      <c r="D20782" s="162"/>
    </row>
    <row r="20783" spans="1:4" x14ac:dyDescent="0.25">
      <c r="A20783" s="162"/>
      <c r="B20783" s="162"/>
      <c r="C20783" s="162"/>
      <c r="D20783" s="162"/>
    </row>
    <row r="20784" spans="1:4" x14ac:dyDescent="0.25">
      <c r="A20784" s="162"/>
      <c r="B20784" s="162"/>
      <c r="C20784" s="162"/>
      <c r="D20784" s="162"/>
    </row>
    <row r="20785" spans="1:4" x14ac:dyDescent="0.25">
      <c r="A20785" s="162"/>
      <c r="B20785" s="162"/>
      <c r="C20785" s="162"/>
      <c r="D20785" s="162"/>
    </row>
    <row r="20786" spans="1:4" x14ac:dyDescent="0.25">
      <c r="A20786" s="162"/>
      <c r="B20786" s="162"/>
      <c r="C20786" s="162"/>
      <c r="D20786" s="162"/>
    </row>
    <row r="20787" spans="1:4" x14ac:dyDescent="0.25">
      <c r="A20787" s="162"/>
      <c r="B20787" s="162"/>
      <c r="C20787" s="162"/>
      <c r="D20787" s="162"/>
    </row>
    <row r="20788" spans="1:4" x14ac:dyDescent="0.25">
      <c r="A20788" s="162"/>
      <c r="B20788" s="162"/>
      <c r="C20788" s="162"/>
      <c r="D20788" s="162"/>
    </row>
    <row r="20789" spans="1:4" x14ac:dyDescent="0.25">
      <c r="A20789" s="162"/>
      <c r="B20789" s="162"/>
      <c r="C20789" s="162"/>
      <c r="D20789" s="162"/>
    </row>
    <row r="20790" spans="1:4" x14ac:dyDescent="0.25">
      <c r="A20790" s="162"/>
      <c r="B20790" s="162"/>
      <c r="C20790" s="162"/>
      <c r="D20790" s="162"/>
    </row>
    <row r="20791" spans="1:4" x14ac:dyDescent="0.25">
      <c r="A20791" s="162"/>
      <c r="B20791" s="162"/>
      <c r="C20791" s="162"/>
      <c r="D20791" s="162"/>
    </row>
    <row r="20792" spans="1:4" x14ac:dyDescent="0.25">
      <c r="A20792" s="162"/>
      <c r="B20792" s="162"/>
      <c r="C20792" s="162"/>
      <c r="D20792" s="162"/>
    </row>
    <row r="20793" spans="1:4" x14ac:dyDescent="0.25">
      <c r="A20793" s="162"/>
      <c r="B20793" s="162"/>
      <c r="C20793" s="162"/>
      <c r="D20793" s="162"/>
    </row>
    <row r="20794" spans="1:4" x14ac:dyDescent="0.25">
      <c r="A20794" s="162"/>
      <c r="B20794" s="162"/>
      <c r="C20794" s="162"/>
      <c r="D20794" s="162"/>
    </row>
    <row r="20795" spans="1:4" x14ac:dyDescent="0.25">
      <c r="A20795" s="162"/>
      <c r="B20795" s="162"/>
      <c r="C20795" s="162"/>
      <c r="D20795" s="162"/>
    </row>
    <row r="20796" spans="1:4" x14ac:dyDescent="0.25">
      <c r="A20796" s="162"/>
      <c r="B20796" s="162"/>
      <c r="C20796" s="162"/>
      <c r="D20796" s="162"/>
    </row>
    <row r="20797" spans="1:4" x14ac:dyDescent="0.25">
      <c r="A20797" s="162"/>
      <c r="B20797" s="162"/>
      <c r="C20797" s="162"/>
      <c r="D20797" s="162"/>
    </row>
    <row r="20798" spans="1:4" x14ac:dyDescent="0.25">
      <c r="A20798" s="162"/>
      <c r="B20798" s="162"/>
      <c r="C20798" s="162"/>
      <c r="D20798" s="162"/>
    </row>
    <row r="20799" spans="1:4" x14ac:dyDescent="0.25">
      <c r="A20799" s="162"/>
      <c r="B20799" s="162"/>
      <c r="C20799" s="162"/>
      <c r="D20799" s="162"/>
    </row>
    <row r="20800" spans="1:4" x14ac:dyDescent="0.25">
      <c r="A20800" s="162"/>
      <c r="B20800" s="162"/>
      <c r="C20800" s="162"/>
      <c r="D20800" s="162"/>
    </row>
    <row r="20801" spans="1:4" x14ac:dyDescent="0.25">
      <c r="A20801" s="162"/>
      <c r="B20801" s="162"/>
      <c r="C20801" s="162"/>
      <c r="D20801" s="162"/>
    </row>
    <row r="20802" spans="1:4" x14ac:dyDescent="0.25">
      <c r="A20802" s="162"/>
      <c r="B20802" s="162"/>
      <c r="C20802" s="162"/>
      <c r="D20802" s="162"/>
    </row>
    <row r="20803" spans="1:4" x14ac:dyDescent="0.25">
      <c r="A20803" s="162"/>
      <c r="B20803" s="162"/>
      <c r="C20803" s="162"/>
      <c r="D20803" s="162"/>
    </row>
    <row r="20804" spans="1:4" x14ac:dyDescent="0.25">
      <c r="A20804" s="162"/>
      <c r="B20804" s="162"/>
      <c r="C20804" s="162"/>
      <c r="D20804" s="162"/>
    </row>
    <row r="20805" spans="1:4" x14ac:dyDescent="0.25">
      <c r="A20805" s="162"/>
      <c r="B20805" s="162"/>
      <c r="C20805" s="162"/>
      <c r="D20805" s="162"/>
    </row>
    <row r="20806" spans="1:4" x14ac:dyDescent="0.25">
      <c r="A20806" s="162"/>
      <c r="B20806" s="162"/>
      <c r="C20806" s="162"/>
      <c r="D20806" s="162"/>
    </row>
    <row r="20807" spans="1:4" x14ac:dyDescent="0.25">
      <c r="A20807" s="162"/>
      <c r="B20807" s="162"/>
      <c r="C20807" s="162"/>
      <c r="D20807" s="162"/>
    </row>
    <row r="20808" spans="1:4" x14ac:dyDescent="0.25">
      <c r="A20808" s="162"/>
      <c r="B20808" s="162"/>
      <c r="C20808" s="162"/>
      <c r="D20808" s="162"/>
    </row>
    <row r="20809" spans="1:4" x14ac:dyDescent="0.25">
      <c r="A20809" s="162"/>
      <c r="B20809" s="162"/>
      <c r="C20809" s="162"/>
      <c r="D20809" s="162"/>
    </row>
    <row r="20810" spans="1:4" x14ac:dyDescent="0.25">
      <c r="A20810" s="162"/>
      <c r="B20810" s="162"/>
      <c r="C20810" s="162"/>
      <c r="D20810" s="162"/>
    </row>
    <row r="20811" spans="1:4" x14ac:dyDescent="0.25">
      <c r="A20811" s="162"/>
      <c r="B20811" s="162"/>
      <c r="C20811" s="162"/>
      <c r="D20811" s="162"/>
    </row>
    <row r="20812" spans="1:4" x14ac:dyDescent="0.25">
      <c r="A20812" s="162"/>
      <c r="B20812" s="162"/>
      <c r="C20812" s="162"/>
      <c r="D20812" s="162"/>
    </row>
    <row r="20813" spans="1:4" x14ac:dyDescent="0.25">
      <c r="A20813" s="162"/>
      <c r="B20813" s="162"/>
      <c r="C20813" s="162"/>
      <c r="D20813" s="162"/>
    </row>
    <row r="20814" spans="1:4" x14ac:dyDescent="0.25">
      <c r="A20814" s="162"/>
      <c r="B20814" s="162"/>
      <c r="C20814" s="162"/>
      <c r="D20814" s="162"/>
    </row>
    <row r="20815" spans="1:4" x14ac:dyDescent="0.25">
      <c r="A20815" s="162"/>
      <c r="B20815" s="162"/>
      <c r="C20815" s="162"/>
      <c r="D20815" s="162"/>
    </row>
    <row r="20816" spans="1:4" x14ac:dyDescent="0.25">
      <c r="A20816" s="162"/>
      <c r="B20816" s="162"/>
      <c r="C20816" s="162"/>
      <c r="D20816" s="162"/>
    </row>
    <row r="20817" spans="1:4" x14ac:dyDescent="0.25">
      <c r="A20817" s="162"/>
      <c r="B20817" s="162"/>
      <c r="C20817" s="162"/>
      <c r="D20817" s="162"/>
    </row>
    <row r="20818" spans="1:4" x14ac:dyDescent="0.25">
      <c r="A20818" s="162"/>
      <c r="B20818" s="162"/>
      <c r="C20818" s="162"/>
      <c r="D20818" s="162"/>
    </row>
    <row r="20819" spans="1:4" x14ac:dyDescent="0.25">
      <c r="A20819" s="162"/>
      <c r="B20819" s="162"/>
      <c r="C20819" s="162"/>
      <c r="D20819" s="162"/>
    </row>
    <row r="20820" spans="1:4" x14ac:dyDescent="0.25">
      <c r="A20820" s="162"/>
      <c r="B20820" s="162"/>
      <c r="C20820" s="162"/>
      <c r="D20820" s="162"/>
    </row>
    <row r="20821" spans="1:4" x14ac:dyDescent="0.25">
      <c r="A20821" s="162"/>
      <c r="B20821" s="162"/>
      <c r="C20821" s="162"/>
      <c r="D20821" s="162"/>
    </row>
    <row r="20822" spans="1:4" x14ac:dyDescent="0.25">
      <c r="A20822" s="162"/>
      <c r="B20822" s="162"/>
      <c r="C20822" s="162"/>
      <c r="D20822" s="162"/>
    </row>
    <row r="20823" spans="1:4" x14ac:dyDescent="0.25">
      <c r="A20823" s="162"/>
      <c r="B20823" s="162"/>
      <c r="C20823" s="162"/>
      <c r="D20823" s="162"/>
    </row>
    <row r="20824" spans="1:4" x14ac:dyDescent="0.25">
      <c r="A20824" s="162"/>
      <c r="B20824" s="162"/>
      <c r="C20824" s="162"/>
      <c r="D20824" s="162"/>
    </row>
    <row r="20825" spans="1:4" x14ac:dyDescent="0.25">
      <c r="A20825" s="162"/>
      <c r="B20825" s="162"/>
      <c r="C20825" s="162"/>
      <c r="D20825" s="162"/>
    </row>
    <row r="20826" spans="1:4" x14ac:dyDescent="0.25">
      <c r="A20826" s="162"/>
      <c r="B20826" s="162"/>
      <c r="C20826" s="162"/>
      <c r="D20826" s="162"/>
    </row>
    <row r="20827" spans="1:4" x14ac:dyDescent="0.25">
      <c r="A20827" s="162"/>
      <c r="B20827" s="162"/>
      <c r="C20827" s="162"/>
      <c r="D20827" s="162"/>
    </row>
    <row r="20828" spans="1:4" x14ac:dyDescent="0.25">
      <c r="A20828" s="162"/>
      <c r="B20828" s="162"/>
      <c r="C20828" s="162"/>
      <c r="D20828" s="162"/>
    </row>
    <row r="20829" spans="1:4" x14ac:dyDescent="0.25">
      <c r="A20829" s="162"/>
      <c r="B20829" s="162"/>
      <c r="C20829" s="162"/>
      <c r="D20829" s="162"/>
    </row>
    <row r="20830" spans="1:4" x14ac:dyDescent="0.25">
      <c r="A20830" s="162"/>
      <c r="B20830" s="162"/>
      <c r="C20830" s="162"/>
      <c r="D20830" s="162"/>
    </row>
    <row r="20831" spans="1:4" x14ac:dyDescent="0.25">
      <c r="A20831" s="162"/>
      <c r="B20831" s="162"/>
      <c r="C20831" s="162"/>
      <c r="D20831" s="162"/>
    </row>
    <row r="20832" spans="1:4" x14ac:dyDescent="0.25">
      <c r="A20832" s="162"/>
      <c r="B20832" s="162"/>
      <c r="C20832" s="162"/>
      <c r="D20832" s="162"/>
    </row>
    <row r="20833" spans="1:4" x14ac:dyDescent="0.25">
      <c r="A20833" s="162"/>
      <c r="B20833" s="162"/>
      <c r="C20833" s="162"/>
      <c r="D20833" s="162"/>
    </row>
    <row r="20834" spans="1:4" x14ac:dyDescent="0.25">
      <c r="A20834" s="162"/>
      <c r="B20834" s="162"/>
      <c r="C20834" s="162"/>
      <c r="D20834" s="162"/>
    </row>
    <row r="20835" spans="1:4" x14ac:dyDescent="0.25">
      <c r="A20835" s="162"/>
      <c r="B20835" s="162"/>
      <c r="C20835" s="162"/>
      <c r="D20835" s="162"/>
    </row>
    <row r="20836" spans="1:4" x14ac:dyDescent="0.25">
      <c r="A20836" s="162"/>
      <c r="B20836" s="162"/>
      <c r="C20836" s="162"/>
      <c r="D20836" s="162"/>
    </row>
    <row r="20837" spans="1:4" x14ac:dyDescent="0.25">
      <c r="A20837" s="162"/>
      <c r="B20837" s="162"/>
      <c r="C20837" s="162"/>
      <c r="D20837" s="162"/>
    </row>
    <row r="20838" spans="1:4" x14ac:dyDescent="0.25">
      <c r="A20838" s="162"/>
      <c r="B20838" s="162"/>
      <c r="C20838" s="162"/>
      <c r="D20838" s="162"/>
    </row>
    <row r="20839" spans="1:4" x14ac:dyDescent="0.25">
      <c r="A20839" s="162"/>
      <c r="B20839" s="162"/>
      <c r="C20839" s="162"/>
      <c r="D20839" s="162"/>
    </row>
    <row r="20840" spans="1:4" x14ac:dyDescent="0.25">
      <c r="A20840" s="162"/>
      <c r="B20840" s="162"/>
      <c r="C20840" s="162"/>
      <c r="D20840" s="162"/>
    </row>
    <row r="20841" spans="1:4" x14ac:dyDescent="0.25">
      <c r="A20841" s="162"/>
      <c r="B20841" s="162"/>
      <c r="C20841" s="162"/>
      <c r="D20841" s="162"/>
    </row>
    <row r="20842" spans="1:4" x14ac:dyDescent="0.25">
      <c r="A20842" s="162"/>
      <c r="B20842" s="162"/>
      <c r="C20842" s="162"/>
      <c r="D20842" s="162"/>
    </row>
    <row r="20843" spans="1:4" x14ac:dyDescent="0.25">
      <c r="A20843" s="162"/>
      <c r="B20843" s="162"/>
      <c r="C20843" s="162"/>
      <c r="D20843" s="162"/>
    </row>
    <row r="20844" spans="1:4" x14ac:dyDescent="0.25">
      <c r="A20844" s="162"/>
      <c r="B20844" s="162"/>
      <c r="C20844" s="162"/>
      <c r="D20844" s="162"/>
    </row>
    <row r="20845" spans="1:4" x14ac:dyDescent="0.25">
      <c r="A20845" s="162"/>
      <c r="B20845" s="162"/>
      <c r="C20845" s="162"/>
      <c r="D20845" s="162"/>
    </row>
    <row r="20846" spans="1:4" x14ac:dyDescent="0.25">
      <c r="A20846" s="162"/>
      <c r="B20846" s="162"/>
      <c r="C20846" s="162"/>
      <c r="D20846" s="162"/>
    </row>
    <row r="20847" spans="1:4" x14ac:dyDescent="0.25">
      <c r="A20847" s="162"/>
      <c r="B20847" s="162"/>
      <c r="C20847" s="162"/>
      <c r="D20847" s="162"/>
    </row>
    <row r="20848" spans="1:4" x14ac:dyDescent="0.25">
      <c r="A20848" s="162"/>
      <c r="B20848" s="162"/>
      <c r="C20848" s="162"/>
      <c r="D20848" s="162"/>
    </row>
    <row r="20849" spans="1:4" x14ac:dyDescent="0.25">
      <c r="A20849" s="162"/>
      <c r="B20849" s="162"/>
      <c r="C20849" s="162"/>
      <c r="D20849" s="162"/>
    </row>
    <row r="20850" spans="1:4" x14ac:dyDescent="0.25">
      <c r="A20850" s="162"/>
      <c r="B20850" s="162"/>
      <c r="C20850" s="162"/>
      <c r="D20850" s="162"/>
    </row>
    <row r="20851" spans="1:4" x14ac:dyDescent="0.25">
      <c r="A20851" s="162"/>
      <c r="B20851" s="162"/>
      <c r="C20851" s="162"/>
      <c r="D20851" s="162"/>
    </row>
    <row r="20852" spans="1:4" x14ac:dyDescent="0.25">
      <c r="A20852" s="162"/>
      <c r="B20852" s="162"/>
      <c r="C20852" s="162"/>
      <c r="D20852" s="162"/>
    </row>
    <row r="20853" spans="1:4" x14ac:dyDescent="0.25">
      <c r="A20853" s="162"/>
      <c r="B20853" s="162"/>
      <c r="C20853" s="162"/>
      <c r="D20853" s="162"/>
    </row>
    <row r="20854" spans="1:4" x14ac:dyDescent="0.25">
      <c r="A20854" s="162"/>
      <c r="B20854" s="162"/>
      <c r="C20854" s="162"/>
      <c r="D20854" s="162"/>
    </row>
    <row r="20855" spans="1:4" x14ac:dyDescent="0.25">
      <c r="A20855" s="162"/>
      <c r="B20855" s="162"/>
      <c r="C20855" s="162"/>
      <c r="D20855" s="162"/>
    </row>
    <row r="20856" spans="1:4" x14ac:dyDescent="0.25">
      <c r="A20856" s="162"/>
      <c r="B20856" s="162"/>
      <c r="C20856" s="162"/>
      <c r="D20856" s="162"/>
    </row>
    <row r="20857" spans="1:4" x14ac:dyDescent="0.25">
      <c r="A20857" s="162"/>
      <c r="B20857" s="162"/>
      <c r="C20857" s="162"/>
      <c r="D20857" s="162"/>
    </row>
    <row r="20858" spans="1:4" x14ac:dyDescent="0.25">
      <c r="A20858" s="162"/>
      <c r="B20858" s="162"/>
      <c r="C20858" s="162"/>
      <c r="D20858" s="162"/>
    </row>
    <row r="20859" spans="1:4" x14ac:dyDescent="0.25">
      <c r="A20859" s="162"/>
      <c r="B20859" s="162"/>
      <c r="C20859" s="162"/>
      <c r="D20859" s="162"/>
    </row>
    <row r="20860" spans="1:4" x14ac:dyDescent="0.25">
      <c r="A20860" s="162"/>
      <c r="B20860" s="162"/>
      <c r="C20860" s="162"/>
      <c r="D20860" s="162"/>
    </row>
    <row r="20861" spans="1:4" x14ac:dyDescent="0.25">
      <c r="A20861" s="162"/>
      <c r="B20861" s="162"/>
      <c r="C20861" s="162"/>
      <c r="D20861" s="162"/>
    </row>
    <row r="20862" spans="1:4" x14ac:dyDescent="0.25">
      <c r="A20862" s="162"/>
      <c r="B20862" s="162"/>
      <c r="C20862" s="162"/>
      <c r="D20862" s="162"/>
    </row>
    <row r="20863" spans="1:4" x14ac:dyDescent="0.25">
      <c r="A20863" s="162"/>
      <c r="B20863" s="162"/>
      <c r="C20863" s="162"/>
      <c r="D20863" s="162"/>
    </row>
    <row r="20864" spans="1:4" x14ac:dyDescent="0.25">
      <c r="A20864" s="162"/>
      <c r="B20864" s="162"/>
      <c r="C20864" s="162"/>
      <c r="D20864" s="162"/>
    </row>
    <row r="20865" spans="1:4" x14ac:dyDescent="0.25">
      <c r="A20865" s="162"/>
      <c r="B20865" s="162"/>
      <c r="C20865" s="162"/>
      <c r="D20865" s="162"/>
    </row>
    <row r="20866" spans="1:4" x14ac:dyDescent="0.25">
      <c r="A20866" s="162"/>
      <c r="B20866" s="162"/>
      <c r="C20866" s="162"/>
      <c r="D20866" s="162"/>
    </row>
    <row r="20867" spans="1:4" x14ac:dyDescent="0.25">
      <c r="A20867" s="162"/>
      <c r="B20867" s="162"/>
      <c r="C20867" s="162"/>
      <c r="D20867" s="162"/>
    </row>
    <row r="20868" spans="1:4" x14ac:dyDescent="0.25">
      <c r="A20868" s="162"/>
      <c r="B20868" s="162"/>
      <c r="C20868" s="162"/>
      <c r="D20868" s="162"/>
    </row>
    <row r="20869" spans="1:4" x14ac:dyDescent="0.25">
      <c r="A20869" s="162"/>
      <c r="B20869" s="162"/>
      <c r="C20869" s="162"/>
      <c r="D20869" s="162"/>
    </row>
    <row r="20870" spans="1:4" x14ac:dyDescent="0.25">
      <c r="A20870" s="162"/>
      <c r="B20870" s="162"/>
      <c r="C20870" s="162"/>
      <c r="D20870" s="162"/>
    </row>
    <row r="20871" spans="1:4" x14ac:dyDescent="0.25">
      <c r="A20871" s="162"/>
      <c r="B20871" s="162"/>
      <c r="C20871" s="162"/>
      <c r="D20871" s="162"/>
    </row>
    <row r="20872" spans="1:4" x14ac:dyDescent="0.25">
      <c r="A20872" s="162"/>
      <c r="B20872" s="162"/>
      <c r="C20872" s="162"/>
      <c r="D20872" s="162"/>
    </row>
    <row r="20873" spans="1:4" x14ac:dyDescent="0.25">
      <c r="A20873" s="162"/>
      <c r="B20873" s="162"/>
      <c r="C20873" s="162"/>
      <c r="D20873" s="162"/>
    </row>
    <row r="20874" spans="1:4" x14ac:dyDescent="0.25">
      <c r="A20874" s="162"/>
      <c r="B20874" s="162"/>
      <c r="C20874" s="162"/>
      <c r="D20874" s="162"/>
    </row>
    <row r="20875" spans="1:4" x14ac:dyDescent="0.25">
      <c r="A20875" s="162"/>
      <c r="B20875" s="162"/>
      <c r="C20875" s="162"/>
      <c r="D20875" s="162"/>
    </row>
    <row r="20876" spans="1:4" x14ac:dyDescent="0.25">
      <c r="A20876" s="162"/>
      <c r="B20876" s="162"/>
      <c r="C20876" s="162"/>
      <c r="D20876" s="162"/>
    </row>
    <row r="20877" spans="1:4" x14ac:dyDescent="0.25">
      <c r="A20877" s="162"/>
      <c r="B20877" s="162"/>
      <c r="C20877" s="162"/>
      <c r="D20877" s="162"/>
    </row>
    <row r="20878" spans="1:4" x14ac:dyDescent="0.25">
      <c r="A20878" s="162"/>
      <c r="B20878" s="162"/>
      <c r="C20878" s="162"/>
      <c r="D20878" s="162"/>
    </row>
    <row r="20879" spans="1:4" x14ac:dyDescent="0.25">
      <c r="A20879" s="162"/>
      <c r="B20879" s="162"/>
      <c r="C20879" s="162"/>
      <c r="D20879" s="162"/>
    </row>
    <row r="20880" spans="1:4" x14ac:dyDescent="0.25">
      <c r="A20880" s="162"/>
      <c r="B20880" s="162"/>
      <c r="C20880" s="162"/>
      <c r="D20880" s="162"/>
    </row>
    <row r="20881" spans="1:4" x14ac:dyDescent="0.25">
      <c r="A20881" s="162"/>
      <c r="B20881" s="162"/>
      <c r="C20881" s="162"/>
      <c r="D20881" s="162"/>
    </row>
    <row r="20882" spans="1:4" x14ac:dyDescent="0.25">
      <c r="A20882" s="162"/>
      <c r="B20882" s="162"/>
      <c r="C20882" s="162"/>
      <c r="D20882" s="162"/>
    </row>
    <row r="20883" spans="1:4" x14ac:dyDescent="0.25">
      <c r="A20883" s="162"/>
      <c r="B20883" s="162"/>
      <c r="C20883" s="162"/>
      <c r="D20883" s="162"/>
    </row>
    <row r="20884" spans="1:4" x14ac:dyDescent="0.25">
      <c r="A20884" s="162"/>
      <c r="B20884" s="162"/>
      <c r="C20884" s="162"/>
      <c r="D20884" s="162"/>
    </row>
    <row r="20885" spans="1:4" x14ac:dyDescent="0.25">
      <c r="A20885" s="162"/>
      <c r="B20885" s="162"/>
      <c r="C20885" s="162"/>
      <c r="D20885" s="162"/>
    </row>
    <row r="20886" spans="1:4" x14ac:dyDescent="0.25">
      <c r="A20886" s="162"/>
      <c r="B20886" s="162"/>
      <c r="C20886" s="162"/>
      <c r="D20886" s="162"/>
    </row>
    <row r="20887" spans="1:4" x14ac:dyDescent="0.25">
      <c r="A20887" s="162"/>
      <c r="B20887" s="162"/>
      <c r="C20887" s="162"/>
      <c r="D20887" s="162"/>
    </row>
    <row r="20888" spans="1:4" x14ac:dyDescent="0.25">
      <c r="A20888" s="162"/>
      <c r="B20888" s="162"/>
      <c r="C20888" s="162"/>
      <c r="D20888" s="162"/>
    </row>
    <row r="20889" spans="1:4" x14ac:dyDescent="0.25">
      <c r="A20889" s="162"/>
      <c r="B20889" s="162"/>
      <c r="C20889" s="162"/>
      <c r="D20889" s="162"/>
    </row>
    <row r="20890" spans="1:4" x14ac:dyDescent="0.25">
      <c r="A20890" s="162"/>
      <c r="B20890" s="162"/>
      <c r="C20890" s="162"/>
      <c r="D20890" s="162"/>
    </row>
    <row r="20891" spans="1:4" x14ac:dyDescent="0.25">
      <c r="A20891" s="162"/>
      <c r="B20891" s="162"/>
      <c r="C20891" s="162"/>
      <c r="D20891" s="162"/>
    </row>
    <row r="20892" spans="1:4" x14ac:dyDescent="0.25">
      <c r="A20892" s="162"/>
      <c r="B20892" s="162"/>
      <c r="C20892" s="162"/>
      <c r="D20892" s="162"/>
    </row>
    <row r="20893" spans="1:4" x14ac:dyDescent="0.25">
      <c r="A20893" s="162"/>
      <c r="B20893" s="162"/>
      <c r="C20893" s="162"/>
      <c r="D20893" s="162"/>
    </row>
    <row r="20894" spans="1:4" x14ac:dyDescent="0.25">
      <c r="A20894" s="162"/>
      <c r="B20894" s="162"/>
      <c r="C20894" s="162"/>
      <c r="D20894" s="162"/>
    </row>
    <row r="20895" spans="1:4" x14ac:dyDescent="0.25">
      <c r="A20895" s="162"/>
      <c r="B20895" s="162"/>
      <c r="C20895" s="162"/>
      <c r="D20895" s="162"/>
    </row>
    <row r="20896" spans="1:4" x14ac:dyDescent="0.25">
      <c r="A20896" s="162"/>
      <c r="B20896" s="162"/>
      <c r="C20896" s="162"/>
      <c r="D20896" s="162"/>
    </row>
    <row r="20897" spans="1:4" x14ac:dyDescent="0.25">
      <c r="A20897" s="162"/>
      <c r="B20897" s="162"/>
      <c r="C20897" s="162"/>
      <c r="D20897" s="162"/>
    </row>
    <row r="20898" spans="1:4" x14ac:dyDescent="0.25">
      <c r="A20898" s="162"/>
      <c r="B20898" s="162"/>
      <c r="C20898" s="162"/>
      <c r="D20898" s="162"/>
    </row>
    <row r="20899" spans="1:4" x14ac:dyDescent="0.25">
      <c r="A20899" s="162"/>
      <c r="B20899" s="162"/>
      <c r="C20899" s="162"/>
      <c r="D20899" s="162"/>
    </row>
    <row r="20900" spans="1:4" x14ac:dyDescent="0.25">
      <c r="A20900" s="162"/>
      <c r="B20900" s="162"/>
      <c r="C20900" s="162"/>
      <c r="D20900" s="162"/>
    </row>
    <row r="20901" spans="1:4" x14ac:dyDescent="0.25">
      <c r="A20901" s="162"/>
      <c r="B20901" s="162"/>
      <c r="C20901" s="162"/>
      <c r="D20901" s="162"/>
    </row>
    <row r="20902" spans="1:4" x14ac:dyDescent="0.25">
      <c r="A20902" s="162"/>
      <c r="B20902" s="162"/>
      <c r="C20902" s="162"/>
      <c r="D20902" s="162"/>
    </row>
    <row r="20903" spans="1:4" x14ac:dyDescent="0.25">
      <c r="A20903" s="162"/>
      <c r="B20903" s="162"/>
      <c r="C20903" s="162"/>
      <c r="D20903" s="162"/>
    </row>
    <row r="20904" spans="1:4" x14ac:dyDescent="0.25">
      <c r="A20904" s="162"/>
      <c r="B20904" s="162"/>
      <c r="C20904" s="162"/>
      <c r="D20904" s="162"/>
    </row>
    <row r="20905" spans="1:4" x14ac:dyDescent="0.25">
      <c r="A20905" s="162"/>
      <c r="B20905" s="162"/>
      <c r="C20905" s="162"/>
      <c r="D20905" s="162"/>
    </row>
    <row r="20906" spans="1:4" x14ac:dyDescent="0.25">
      <c r="A20906" s="162"/>
      <c r="B20906" s="162"/>
      <c r="C20906" s="162"/>
      <c r="D20906" s="162"/>
    </row>
    <row r="20907" spans="1:4" x14ac:dyDescent="0.25">
      <c r="A20907" s="162"/>
      <c r="B20907" s="162"/>
      <c r="C20907" s="162"/>
      <c r="D20907" s="162"/>
    </row>
    <row r="20908" spans="1:4" x14ac:dyDescent="0.25">
      <c r="A20908" s="162"/>
      <c r="B20908" s="162"/>
      <c r="C20908" s="162"/>
      <c r="D20908" s="162"/>
    </row>
    <row r="20909" spans="1:4" x14ac:dyDescent="0.25">
      <c r="A20909" s="162"/>
      <c r="B20909" s="162"/>
      <c r="C20909" s="162"/>
      <c r="D20909" s="162"/>
    </row>
    <row r="20910" spans="1:4" x14ac:dyDescent="0.25">
      <c r="A20910" s="162"/>
      <c r="B20910" s="162"/>
      <c r="C20910" s="162"/>
      <c r="D20910" s="162"/>
    </row>
    <row r="20911" spans="1:4" x14ac:dyDescent="0.25">
      <c r="A20911" s="162"/>
      <c r="B20911" s="162"/>
      <c r="C20911" s="162"/>
      <c r="D20911" s="162"/>
    </row>
    <row r="20912" spans="1:4" x14ac:dyDescent="0.25">
      <c r="A20912" s="162"/>
      <c r="B20912" s="162"/>
      <c r="C20912" s="162"/>
      <c r="D20912" s="162"/>
    </row>
    <row r="20913" spans="1:4" x14ac:dyDescent="0.25">
      <c r="A20913" s="162"/>
      <c r="B20913" s="162"/>
      <c r="C20913" s="162"/>
      <c r="D20913" s="162"/>
    </row>
    <row r="20914" spans="1:4" x14ac:dyDescent="0.25">
      <c r="A20914" s="162"/>
      <c r="B20914" s="162"/>
      <c r="C20914" s="162"/>
      <c r="D20914" s="162"/>
    </row>
    <row r="20915" spans="1:4" x14ac:dyDescent="0.25">
      <c r="A20915" s="162"/>
      <c r="B20915" s="162"/>
      <c r="C20915" s="162"/>
      <c r="D20915" s="162"/>
    </row>
    <row r="20916" spans="1:4" x14ac:dyDescent="0.25">
      <c r="A20916" s="162"/>
      <c r="B20916" s="162"/>
      <c r="C20916" s="162"/>
      <c r="D20916" s="162"/>
    </row>
    <row r="20917" spans="1:4" x14ac:dyDescent="0.25">
      <c r="A20917" s="162"/>
      <c r="B20917" s="162"/>
      <c r="C20917" s="162"/>
      <c r="D20917" s="162"/>
    </row>
    <row r="20918" spans="1:4" x14ac:dyDescent="0.25">
      <c r="A20918" s="162"/>
      <c r="B20918" s="162"/>
      <c r="C20918" s="162"/>
      <c r="D20918" s="162"/>
    </row>
    <row r="20919" spans="1:4" x14ac:dyDescent="0.25">
      <c r="A20919" s="162"/>
      <c r="B20919" s="162"/>
      <c r="C20919" s="162"/>
      <c r="D20919" s="162"/>
    </row>
    <row r="20920" spans="1:4" x14ac:dyDescent="0.25">
      <c r="A20920" s="162"/>
      <c r="B20920" s="162"/>
      <c r="C20920" s="162"/>
      <c r="D20920" s="162"/>
    </row>
    <row r="20921" spans="1:4" x14ac:dyDescent="0.25">
      <c r="A20921" s="162"/>
      <c r="B20921" s="162"/>
      <c r="C20921" s="162"/>
      <c r="D20921" s="162"/>
    </row>
    <row r="20922" spans="1:4" x14ac:dyDescent="0.25">
      <c r="A20922" s="162"/>
      <c r="B20922" s="162"/>
      <c r="C20922" s="162"/>
      <c r="D20922" s="162"/>
    </row>
    <row r="20923" spans="1:4" x14ac:dyDescent="0.25">
      <c r="A20923" s="162"/>
      <c r="B20923" s="162"/>
      <c r="C20923" s="162"/>
      <c r="D20923" s="162"/>
    </row>
    <row r="20924" spans="1:4" x14ac:dyDescent="0.25">
      <c r="A20924" s="162"/>
      <c r="B20924" s="162"/>
      <c r="C20924" s="162"/>
      <c r="D20924" s="162"/>
    </row>
    <row r="20925" spans="1:4" x14ac:dyDescent="0.25">
      <c r="A20925" s="162"/>
      <c r="B20925" s="162"/>
      <c r="C20925" s="162"/>
      <c r="D20925" s="162"/>
    </row>
    <row r="20926" spans="1:4" x14ac:dyDescent="0.25">
      <c r="A20926" s="162"/>
      <c r="B20926" s="162"/>
      <c r="C20926" s="162"/>
      <c r="D20926" s="162"/>
    </row>
    <row r="20927" spans="1:4" x14ac:dyDescent="0.25">
      <c r="A20927" s="162"/>
      <c r="B20927" s="162"/>
      <c r="C20927" s="162"/>
      <c r="D20927" s="162"/>
    </row>
    <row r="20928" spans="1:4" x14ac:dyDescent="0.25">
      <c r="A20928" s="162"/>
      <c r="B20928" s="162"/>
      <c r="C20928" s="162"/>
      <c r="D20928" s="162"/>
    </row>
    <row r="20929" spans="1:4" x14ac:dyDescent="0.25">
      <c r="A20929" s="162"/>
      <c r="B20929" s="162"/>
      <c r="C20929" s="162"/>
      <c r="D20929" s="162"/>
    </row>
    <row r="20930" spans="1:4" x14ac:dyDescent="0.25">
      <c r="A20930" s="162"/>
      <c r="B20930" s="162"/>
      <c r="C20930" s="162"/>
      <c r="D20930" s="162"/>
    </row>
    <row r="20931" spans="1:4" x14ac:dyDescent="0.25">
      <c r="A20931" s="162"/>
      <c r="B20931" s="162"/>
      <c r="C20931" s="162"/>
      <c r="D20931" s="162"/>
    </row>
    <row r="20932" spans="1:4" x14ac:dyDescent="0.25">
      <c r="A20932" s="162"/>
      <c r="B20932" s="162"/>
      <c r="C20932" s="162"/>
      <c r="D20932" s="162"/>
    </row>
    <row r="20933" spans="1:4" x14ac:dyDescent="0.25">
      <c r="A20933" s="162"/>
      <c r="B20933" s="162"/>
      <c r="C20933" s="162"/>
      <c r="D20933" s="162"/>
    </row>
    <row r="20934" spans="1:4" x14ac:dyDescent="0.25">
      <c r="A20934" s="162"/>
      <c r="B20934" s="162"/>
      <c r="C20934" s="162"/>
      <c r="D20934" s="162"/>
    </row>
    <row r="20935" spans="1:4" x14ac:dyDescent="0.25">
      <c r="A20935" s="162"/>
      <c r="B20935" s="162"/>
      <c r="C20935" s="162"/>
      <c r="D20935" s="162"/>
    </row>
    <row r="20936" spans="1:4" x14ac:dyDescent="0.25">
      <c r="A20936" s="162"/>
      <c r="B20936" s="162"/>
      <c r="C20936" s="162"/>
      <c r="D20936" s="162"/>
    </row>
    <row r="20937" spans="1:4" x14ac:dyDescent="0.25">
      <c r="A20937" s="162"/>
      <c r="B20937" s="162"/>
      <c r="C20937" s="162"/>
      <c r="D20937" s="162"/>
    </row>
    <row r="20938" spans="1:4" x14ac:dyDescent="0.25">
      <c r="A20938" s="162"/>
      <c r="B20938" s="162"/>
      <c r="C20938" s="162"/>
      <c r="D20938" s="162"/>
    </row>
    <row r="20939" spans="1:4" x14ac:dyDescent="0.25">
      <c r="A20939" s="162"/>
      <c r="B20939" s="162"/>
      <c r="C20939" s="162"/>
      <c r="D20939" s="162"/>
    </row>
    <row r="20940" spans="1:4" x14ac:dyDescent="0.25">
      <c r="A20940" s="162"/>
      <c r="B20940" s="162"/>
      <c r="C20940" s="162"/>
      <c r="D20940" s="162"/>
    </row>
    <row r="20941" spans="1:4" x14ac:dyDescent="0.25">
      <c r="A20941" s="162"/>
      <c r="B20941" s="162"/>
      <c r="C20941" s="162"/>
      <c r="D20941" s="162"/>
    </row>
    <row r="20942" spans="1:4" x14ac:dyDescent="0.25">
      <c r="A20942" s="162"/>
      <c r="B20942" s="162"/>
      <c r="C20942" s="162"/>
      <c r="D20942" s="162"/>
    </row>
    <row r="20943" spans="1:4" x14ac:dyDescent="0.25">
      <c r="A20943" s="162"/>
      <c r="B20943" s="162"/>
      <c r="C20943" s="162"/>
      <c r="D20943" s="162"/>
    </row>
    <row r="20944" spans="1:4" x14ac:dyDescent="0.25">
      <c r="A20944" s="162"/>
      <c r="B20944" s="162"/>
      <c r="C20944" s="162"/>
      <c r="D20944" s="162"/>
    </row>
    <row r="20945" spans="1:4" x14ac:dyDescent="0.25">
      <c r="A20945" s="162"/>
      <c r="B20945" s="162"/>
      <c r="C20945" s="162"/>
      <c r="D20945" s="162"/>
    </row>
    <row r="20946" spans="1:4" x14ac:dyDescent="0.25">
      <c r="A20946" s="162"/>
      <c r="B20946" s="162"/>
      <c r="C20946" s="162"/>
      <c r="D20946" s="162"/>
    </row>
    <row r="20947" spans="1:4" x14ac:dyDescent="0.25">
      <c r="A20947" s="162"/>
      <c r="B20947" s="162"/>
      <c r="C20947" s="162"/>
      <c r="D20947" s="162"/>
    </row>
    <row r="20948" spans="1:4" x14ac:dyDescent="0.25">
      <c r="A20948" s="162"/>
      <c r="B20948" s="162"/>
      <c r="C20948" s="162"/>
      <c r="D20948" s="162"/>
    </row>
    <row r="20949" spans="1:4" x14ac:dyDescent="0.25">
      <c r="A20949" s="162"/>
      <c r="B20949" s="162"/>
      <c r="C20949" s="162"/>
      <c r="D20949" s="162"/>
    </row>
    <row r="20950" spans="1:4" x14ac:dyDescent="0.25">
      <c r="A20950" s="162"/>
      <c r="B20950" s="162"/>
      <c r="C20950" s="162"/>
      <c r="D20950" s="162"/>
    </row>
    <row r="20951" spans="1:4" x14ac:dyDescent="0.25">
      <c r="A20951" s="162"/>
      <c r="B20951" s="162"/>
      <c r="C20951" s="162"/>
      <c r="D20951" s="162"/>
    </row>
    <row r="20952" spans="1:4" x14ac:dyDescent="0.25">
      <c r="A20952" s="162"/>
      <c r="B20952" s="162"/>
      <c r="C20952" s="162"/>
      <c r="D20952" s="162"/>
    </row>
    <row r="20953" spans="1:4" x14ac:dyDescent="0.25">
      <c r="A20953" s="162"/>
      <c r="B20953" s="162"/>
      <c r="C20953" s="162"/>
      <c r="D20953" s="162"/>
    </row>
    <row r="20954" spans="1:4" x14ac:dyDescent="0.25">
      <c r="A20954" s="162"/>
      <c r="B20954" s="162"/>
      <c r="C20954" s="162"/>
      <c r="D20954" s="162"/>
    </row>
    <row r="20955" spans="1:4" x14ac:dyDescent="0.25">
      <c r="A20955" s="162"/>
      <c r="B20955" s="162"/>
      <c r="C20955" s="162"/>
      <c r="D20955" s="162"/>
    </row>
    <row r="20956" spans="1:4" x14ac:dyDescent="0.25">
      <c r="A20956" s="162"/>
      <c r="B20956" s="162"/>
      <c r="C20956" s="162"/>
      <c r="D20956" s="162"/>
    </row>
    <row r="20957" spans="1:4" x14ac:dyDescent="0.25">
      <c r="A20957" s="162"/>
      <c r="B20957" s="162"/>
      <c r="C20957" s="162"/>
      <c r="D20957" s="162"/>
    </row>
    <row r="20958" spans="1:4" x14ac:dyDescent="0.25">
      <c r="A20958" s="162"/>
      <c r="B20958" s="162"/>
      <c r="C20958" s="162"/>
      <c r="D20958" s="162"/>
    </row>
    <row r="20959" spans="1:4" x14ac:dyDescent="0.25">
      <c r="A20959" s="162"/>
      <c r="B20959" s="162"/>
      <c r="C20959" s="162"/>
      <c r="D20959" s="162"/>
    </row>
    <row r="20960" spans="1:4" x14ac:dyDescent="0.25">
      <c r="A20960" s="162"/>
      <c r="B20960" s="162"/>
      <c r="C20960" s="162"/>
      <c r="D20960" s="162"/>
    </row>
    <row r="20961" spans="1:4" x14ac:dyDescent="0.25">
      <c r="A20961" s="162"/>
      <c r="B20961" s="162"/>
      <c r="C20961" s="162"/>
      <c r="D20961" s="162"/>
    </row>
    <row r="20962" spans="1:4" x14ac:dyDescent="0.25">
      <c r="A20962" s="162"/>
      <c r="B20962" s="162"/>
      <c r="C20962" s="162"/>
      <c r="D20962" s="162"/>
    </row>
    <row r="20963" spans="1:4" x14ac:dyDescent="0.25">
      <c r="A20963" s="162"/>
      <c r="B20963" s="162"/>
      <c r="C20963" s="162"/>
      <c r="D20963" s="162"/>
    </row>
    <row r="20964" spans="1:4" x14ac:dyDescent="0.25">
      <c r="A20964" s="162"/>
      <c r="B20964" s="162"/>
      <c r="C20964" s="162"/>
      <c r="D20964" s="162"/>
    </row>
    <row r="20965" spans="1:4" x14ac:dyDescent="0.25">
      <c r="A20965" s="162"/>
      <c r="B20965" s="162"/>
      <c r="C20965" s="162"/>
      <c r="D20965" s="162"/>
    </row>
    <row r="20966" spans="1:4" x14ac:dyDescent="0.25">
      <c r="A20966" s="162"/>
      <c r="B20966" s="162"/>
      <c r="C20966" s="162"/>
      <c r="D20966" s="162"/>
    </row>
    <row r="20967" spans="1:4" x14ac:dyDescent="0.25">
      <c r="A20967" s="162"/>
      <c r="B20967" s="162"/>
      <c r="C20967" s="162"/>
      <c r="D20967" s="162"/>
    </row>
    <row r="20968" spans="1:4" x14ac:dyDescent="0.25">
      <c r="A20968" s="162"/>
      <c r="B20968" s="162"/>
      <c r="C20968" s="162"/>
      <c r="D20968" s="162"/>
    </row>
    <row r="20969" spans="1:4" x14ac:dyDescent="0.25">
      <c r="A20969" s="162"/>
      <c r="B20969" s="162"/>
      <c r="C20969" s="162"/>
      <c r="D20969" s="162"/>
    </row>
    <row r="20970" spans="1:4" x14ac:dyDescent="0.25">
      <c r="A20970" s="162"/>
      <c r="B20970" s="162"/>
      <c r="C20970" s="162"/>
      <c r="D20970" s="162"/>
    </row>
    <row r="20971" spans="1:4" x14ac:dyDescent="0.25">
      <c r="A20971" s="162"/>
      <c r="B20971" s="162"/>
      <c r="C20971" s="162"/>
      <c r="D20971" s="162"/>
    </row>
    <row r="20972" spans="1:4" x14ac:dyDescent="0.25">
      <c r="A20972" s="162"/>
      <c r="B20972" s="162"/>
      <c r="C20972" s="162"/>
      <c r="D20972" s="162"/>
    </row>
    <row r="20973" spans="1:4" x14ac:dyDescent="0.25">
      <c r="A20973" s="162"/>
      <c r="B20973" s="162"/>
      <c r="C20973" s="162"/>
      <c r="D20973" s="162"/>
    </row>
    <row r="20974" spans="1:4" x14ac:dyDescent="0.25">
      <c r="A20974" s="162"/>
      <c r="B20974" s="162"/>
      <c r="C20974" s="162"/>
      <c r="D20974" s="162"/>
    </row>
    <row r="20975" spans="1:4" x14ac:dyDescent="0.25">
      <c r="A20975" s="162"/>
      <c r="B20975" s="162"/>
      <c r="C20975" s="162"/>
      <c r="D20975" s="162"/>
    </row>
    <row r="20976" spans="1:4" x14ac:dyDescent="0.25">
      <c r="A20976" s="162"/>
      <c r="B20976" s="162"/>
      <c r="C20976" s="162"/>
      <c r="D20976" s="162"/>
    </row>
    <row r="20977" spans="1:4" x14ac:dyDescent="0.25">
      <c r="A20977" s="162"/>
      <c r="B20977" s="162"/>
      <c r="C20977" s="162"/>
      <c r="D20977" s="162"/>
    </row>
    <row r="20978" spans="1:4" x14ac:dyDescent="0.25">
      <c r="A20978" s="162"/>
      <c r="B20978" s="162"/>
      <c r="C20978" s="162"/>
      <c r="D20978" s="162"/>
    </row>
    <row r="20979" spans="1:4" x14ac:dyDescent="0.25">
      <c r="A20979" s="162"/>
      <c r="B20979" s="162"/>
      <c r="C20979" s="162"/>
      <c r="D20979" s="162"/>
    </row>
    <row r="20980" spans="1:4" x14ac:dyDescent="0.25">
      <c r="A20980" s="162"/>
      <c r="B20980" s="162"/>
      <c r="C20980" s="162"/>
      <c r="D20980" s="162"/>
    </row>
    <row r="20981" spans="1:4" x14ac:dyDescent="0.25">
      <c r="A20981" s="162"/>
      <c r="B20981" s="162"/>
      <c r="C20981" s="162"/>
      <c r="D20981" s="162"/>
    </row>
    <row r="20982" spans="1:4" x14ac:dyDescent="0.25">
      <c r="A20982" s="162"/>
      <c r="B20982" s="162"/>
      <c r="C20982" s="162"/>
      <c r="D20982" s="162"/>
    </row>
    <row r="20983" spans="1:4" x14ac:dyDescent="0.25">
      <c r="A20983" s="162"/>
      <c r="B20983" s="162"/>
      <c r="C20983" s="162"/>
      <c r="D20983" s="162"/>
    </row>
    <row r="20984" spans="1:4" x14ac:dyDescent="0.25">
      <c r="A20984" s="162"/>
      <c r="B20984" s="162"/>
      <c r="C20984" s="162"/>
      <c r="D20984" s="162"/>
    </row>
    <row r="20985" spans="1:4" x14ac:dyDescent="0.25">
      <c r="A20985" s="162"/>
      <c r="B20985" s="162"/>
      <c r="C20985" s="162"/>
      <c r="D20985" s="162"/>
    </row>
    <row r="20986" spans="1:4" x14ac:dyDescent="0.25">
      <c r="A20986" s="162"/>
      <c r="B20986" s="162"/>
      <c r="C20986" s="162"/>
      <c r="D20986" s="162"/>
    </row>
    <row r="20987" spans="1:4" x14ac:dyDescent="0.25">
      <c r="A20987" s="162"/>
      <c r="B20987" s="162"/>
      <c r="C20987" s="162"/>
      <c r="D20987" s="162"/>
    </row>
    <row r="20988" spans="1:4" x14ac:dyDescent="0.25">
      <c r="A20988" s="162"/>
      <c r="B20988" s="162"/>
      <c r="C20988" s="162"/>
      <c r="D20988" s="162"/>
    </row>
    <row r="20989" spans="1:4" x14ac:dyDescent="0.25">
      <c r="A20989" s="162"/>
      <c r="B20989" s="162"/>
      <c r="C20989" s="162"/>
      <c r="D20989" s="162"/>
    </row>
    <row r="20990" spans="1:4" x14ac:dyDescent="0.25">
      <c r="A20990" s="162"/>
      <c r="B20990" s="162"/>
      <c r="C20990" s="162"/>
      <c r="D20990" s="162"/>
    </row>
    <row r="20991" spans="1:4" x14ac:dyDescent="0.25">
      <c r="A20991" s="162"/>
      <c r="B20991" s="162"/>
      <c r="C20991" s="162"/>
      <c r="D20991" s="162"/>
    </row>
    <row r="20992" spans="1:4" x14ac:dyDescent="0.25">
      <c r="A20992" s="162"/>
      <c r="B20992" s="162"/>
      <c r="C20992" s="162"/>
      <c r="D20992" s="162"/>
    </row>
    <row r="20993" spans="1:4" x14ac:dyDescent="0.25">
      <c r="A20993" s="162"/>
      <c r="B20993" s="162"/>
      <c r="C20993" s="162"/>
      <c r="D20993" s="162"/>
    </row>
    <row r="20994" spans="1:4" x14ac:dyDescent="0.25">
      <c r="A20994" s="162"/>
      <c r="B20994" s="162"/>
      <c r="C20994" s="162"/>
      <c r="D20994" s="162"/>
    </row>
    <row r="20995" spans="1:4" x14ac:dyDescent="0.25">
      <c r="A20995" s="162"/>
      <c r="B20995" s="162"/>
      <c r="C20995" s="162"/>
      <c r="D20995" s="162"/>
    </row>
    <row r="20996" spans="1:4" x14ac:dyDescent="0.25">
      <c r="A20996" s="162"/>
      <c r="B20996" s="162"/>
      <c r="C20996" s="162"/>
      <c r="D20996" s="162"/>
    </row>
    <row r="20997" spans="1:4" x14ac:dyDescent="0.25">
      <c r="A20997" s="162"/>
      <c r="B20997" s="162"/>
      <c r="C20997" s="162"/>
      <c r="D20997" s="162"/>
    </row>
    <row r="20998" spans="1:4" x14ac:dyDescent="0.25">
      <c r="A20998" s="162"/>
      <c r="B20998" s="162"/>
      <c r="C20998" s="162"/>
      <c r="D20998" s="162"/>
    </row>
    <row r="20999" spans="1:4" x14ac:dyDescent="0.25">
      <c r="A20999" s="162"/>
      <c r="B20999" s="162"/>
      <c r="C20999" s="162"/>
      <c r="D20999" s="162"/>
    </row>
    <row r="21000" spans="1:4" x14ac:dyDescent="0.25">
      <c r="A21000" s="162"/>
      <c r="B21000" s="162"/>
      <c r="C21000" s="162"/>
      <c r="D21000" s="162"/>
    </row>
    <row r="21001" spans="1:4" x14ac:dyDescent="0.25">
      <c r="A21001" s="162"/>
      <c r="B21001" s="162"/>
      <c r="C21001" s="162"/>
      <c r="D21001" s="162"/>
    </row>
    <row r="21002" spans="1:4" x14ac:dyDescent="0.25">
      <c r="A21002" s="162"/>
      <c r="B21002" s="162"/>
      <c r="C21002" s="162"/>
      <c r="D21002" s="162"/>
    </row>
    <row r="21003" spans="1:4" x14ac:dyDescent="0.25">
      <c r="A21003" s="162"/>
      <c r="B21003" s="162"/>
      <c r="C21003" s="162"/>
      <c r="D21003" s="162"/>
    </row>
    <row r="21004" spans="1:4" x14ac:dyDescent="0.25">
      <c r="A21004" s="162"/>
      <c r="B21004" s="162"/>
      <c r="C21004" s="162"/>
      <c r="D21004" s="162"/>
    </row>
    <row r="21005" spans="1:4" x14ac:dyDescent="0.25">
      <c r="A21005" s="162"/>
      <c r="B21005" s="162"/>
      <c r="C21005" s="162"/>
      <c r="D21005" s="162"/>
    </row>
    <row r="21006" spans="1:4" x14ac:dyDescent="0.25">
      <c r="A21006" s="162"/>
      <c r="B21006" s="162"/>
      <c r="C21006" s="162"/>
      <c r="D21006" s="162"/>
    </row>
    <row r="21007" spans="1:4" x14ac:dyDescent="0.25">
      <c r="A21007" s="162"/>
      <c r="B21007" s="162"/>
      <c r="C21007" s="162"/>
      <c r="D21007" s="162"/>
    </row>
    <row r="21008" spans="1:4" x14ac:dyDescent="0.25">
      <c r="A21008" s="162"/>
      <c r="B21008" s="162"/>
      <c r="C21008" s="162"/>
      <c r="D21008" s="162"/>
    </row>
    <row r="21009" spans="1:4" x14ac:dyDescent="0.25">
      <c r="A21009" s="162"/>
      <c r="B21009" s="162"/>
      <c r="C21009" s="162"/>
      <c r="D21009" s="162"/>
    </row>
    <row r="21010" spans="1:4" x14ac:dyDescent="0.25">
      <c r="A21010" s="162"/>
      <c r="B21010" s="162"/>
      <c r="C21010" s="162"/>
      <c r="D21010" s="162"/>
    </row>
    <row r="21011" spans="1:4" x14ac:dyDescent="0.25">
      <c r="A21011" s="162"/>
      <c r="B21011" s="162"/>
      <c r="C21011" s="162"/>
      <c r="D21011" s="162"/>
    </row>
    <row r="21012" spans="1:4" x14ac:dyDescent="0.25">
      <c r="A21012" s="162"/>
      <c r="B21012" s="162"/>
      <c r="C21012" s="162"/>
      <c r="D21012" s="162"/>
    </row>
    <row r="21013" spans="1:4" x14ac:dyDescent="0.25">
      <c r="A21013" s="162"/>
      <c r="B21013" s="162"/>
      <c r="C21013" s="162"/>
      <c r="D21013" s="162"/>
    </row>
    <row r="21014" spans="1:4" x14ac:dyDescent="0.25">
      <c r="A21014" s="162"/>
      <c r="B21014" s="162"/>
      <c r="C21014" s="162"/>
      <c r="D21014" s="162"/>
    </row>
    <row r="21015" spans="1:4" x14ac:dyDescent="0.25">
      <c r="A21015" s="162"/>
      <c r="B21015" s="162"/>
      <c r="C21015" s="162"/>
      <c r="D21015" s="162"/>
    </row>
    <row r="21016" spans="1:4" x14ac:dyDescent="0.25">
      <c r="A21016" s="162"/>
      <c r="B21016" s="162"/>
      <c r="C21016" s="162"/>
      <c r="D21016" s="162"/>
    </row>
    <row r="21017" spans="1:4" x14ac:dyDescent="0.25">
      <c r="A21017" s="162"/>
      <c r="B21017" s="162"/>
      <c r="C21017" s="162"/>
      <c r="D21017" s="162"/>
    </row>
    <row r="21018" spans="1:4" x14ac:dyDescent="0.25">
      <c r="A21018" s="162"/>
      <c r="B21018" s="162"/>
      <c r="C21018" s="162"/>
      <c r="D21018" s="162"/>
    </row>
    <row r="21019" spans="1:4" x14ac:dyDescent="0.25">
      <c r="A21019" s="162"/>
      <c r="B21019" s="162"/>
      <c r="C21019" s="162"/>
      <c r="D21019" s="162"/>
    </row>
    <row r="21020" spans="1:4" x14ac:dyDescent="0.25">
      <c r="A21020" s="162"/>
      <c r="B21020" s="162"/>
      <c r="C21020" s="162"/>
      <c r="D21020" s="162"/>
    </row>
    <row r="21021" spans="1:4" x14ac:dyDescent="0.25">
      <c r="A21021" s="162"/>
      <c r="B21021" s="162"/>
      <c r="C21021" s="162"/>
      <c r="D21021" s="162"/>
    </row>
    <row r="21022" spans="1:4" x14ac:dyDescent="0.25">
      <c r="A21022" s="162"/>
      <c r="B21022" s="162"/>
      <c r="C21022" s="162"/>
      <c r="D21022" s="162"/>
    </row>
    <row r="21023" spans="1:4" x14ac:dyDescent="0.25">
      <c r="A21023" s="162"/>
      <c r="B21023" s="162"/>
      <c r="C21023" s="162"/>
      <c r="D21023" s="162"/>
    </row>
    <row r="21024" spans="1:4" x14ac:dyDescent="0.25">
      <c r="A21024" s="162"/>
      <c r="B21024" s="162"/>
      <c r="C21024" s="162"/>
      <c r="D21024" s="162"/>
    </row>
    <row r="21025" spans="1:4" x14ac:dyDescent="0.25">
      <c r="A21025" s="162"/>
      <c r="B21025" s="162"/>
      <c r="C21025" s="162"/>
      <c r="D21025" s="162"/>
    </row>
    <row r="21026" spans="1:4" x14ac:dyDescent="0.25">
      <c r="A21026" s="162"/>
      <c r="B21026" s="162"/>
      <c r="C21026" s="162"/>
      <c r="D21026" s="162"/>
    </row>
    <row r="21027" spans="1:4" x14ac:dyDescent="0.25">
      <c r="A21027" s="162"/>
      <c r="B21027" s="162"/>
      <c r="C21027" s="162"/>
      <c r="D21027" s="162"/>
    </row>
    <row r="21028" spans="1:4" x14ac:dyDescent="0.25">
      <c r="A21028" s="162"/>
      <c r="B21028" s="162"/>
      <c r="C21028" s="162"/>
      <c r="D21028" s="162"/>
    </row>
    <row r="21029" spans="1:4" x14ac:dyDescent="0.25">
      <c r="A21029" s="162"/>
      <c r="B21029" s="162"/>
      <c r="C21029" s="162"/>
      <c r="D21029" s="162"/>
    </row>
    <row r="21030" spans="1:4" x14ac:dyDescent="0.25">
      <c r="A21030" s="162"/>
      <c r="B21030" s="162"/>
      <c r="C21030" s="162"/>
      <c r="D21030" s="162"/>
    </row>
    <row r="21031" spans="1:4" x14ac:dyDescent="0.25">
      <c r="A21031" s="162"/>
      <c r="B21031" s="162"/>
      <c r="C21031" s="162"/>
      <c r="D21031" s="162"/>
    </row>
    <row r="21032" spans="1:4" x14ac:dyDescent="0.25">
      <c r="A21032" s="162"/>
      <c r="B21032" s="162"/>
      <c r="C21032" s="162"/>
      <c r="D21032" s="162"/>
    </row>
    <row r="21033" spans="1:4" x14ac:dyDescent="0.25">
      <c r="A21033" s="162"/>
      <c r="B21033" s="162"/>
      <c r="C21033" s="162"/>
      <c r="D21033" s="162"/>
    </row>
    <row r="21034" spans="1:4" x14ac:dyDescent="0.25">
      <c r="A21034" s="162"/>
      <c r="B21034" s="162"/>
      <c r="C21034" s="162"/>
      <c r="D21034" s="162"/>
    </row>
    <row r="21035" spans="1:4" x14ac:dyDescent="0.25">
      <c r="A21035" s="162"/>
      <c r="B21035" s="162"/>
      <c r="C21035" s="162"/>
      <c r="D21035" s="162"/>
    </row>
    <row r="21036" spans="1:4" x14ac:dyDescent="0.25">
      <c r="A21036" s="162"/>
      <c r="B21036" s="162"/>
      <c r="C21036" s="162"/>
      <c r="D21036" s="162"/>
    </row>
    <row r="21037" spans="1:4" x14ac:dyDescent="0.25">
      <c r="A21037" s="162"/>
      <c r="B21037" s="162"/>
      <c r="C21037" s="162"/>
      <c r="D21037" s="162"/>
    </row>
    <row r="21038" spans="1:4" x14ac:dyDescent="0.25">
      <c r="A21038" s="162"/>
      <c r="B21038" s="162"/>
      <c r="C21038" s="162"/>
      <c r="D21038" s="162"/>
    </row>
    <row r="21039" spans="1:4" x14ac:dyDescent="0.25">
      <c r="A21039" s="162"/>
      <c r="B21039" s="162"/>
      <c r="C21039" s="162"/>
      <c r="D21039" s="162"/>
    </row>
    <row r="21040" spans="1:4" x14ac:dyDescent="0.25">
      <c r="A21040" s="162"/>
      <c r="B21040" s="162"/>
      <c r="C21040" s="162"/>
      <c r="D21040" s="162"/>
    </row>
    <row r="21041" spans="1:4" x14ac:dyDescent="0.25">
      <c r="A21041" s="162"/>
      <c r="B21041" s="162"/>
      <c r="C21041" s="162"/>
      <c r="D21041" s="162"/>
    </row>
    <row r="21042" spans="1:4" x14ac:dyDescent="0.25">
      <c r="A21042" s="162"/>
      <c r="B21042" s="162"/>
      <c r="C21042" s="162"/>
      <c r="D21042" s="162"/>
    </row>
    <row r="21043" spans="1:4" x14ac:dyDescent="0.25">
      <c r="A21043" s="162"/>
      <c r="B21043" s="162"/>
      <c r="C21043" s="162"/>
      <c r="D21043" s="162"/>
    </row>
    <row r="21044" spans="1:4" x14ac:dyDescent="0.25">
      <c r="A21044" s="162"/>
      <c r="B21044" s="162"/>
      <c r="C21044" s="162"/>
      <c r="D21044" s="162"/>
    </row>
    <row r="21045" spans="1:4" x14ac:dyDescent="0.25">
      <c r="A21045" s="162"/>
      <c r="B21045" s="162"/>
      <c r="C21045" s="162"/>
      <c r="D21045" s="162"/>
    </row>
    <row r="21046" spans="1:4" x14ac:dyDescent="0.25">
      <c r="A21046" s="162"/>
      <c r="B21046" s="162"/>
      <c r="C21046" s="162"/>
      <c r="D21046" s="162"/>
    </row>
    <row r="21047" spans="1:4" x14ac:dyDescent="0.25">
      <c r="A21047" s="162"/>
      <c r="B21047" s="162"/>
      <c r="C21047" s="162"/>
      <c r="D21047" s="162"/>
    </row>
    <row r="21048" spans="1:4" x14ac:dyDescent="0.25">
      <c r="A21048" s="162"/>
      <c r="B21048" s="162"/>
      <c r="C21048" s="162"/>
      <c r="D21048" s="162"/>
    </row>
    <row r="21049" spans="1:4" x14ac:dyDescent="0.25">
      <c r="A21049" s="162"/>
      <c r="B21049" s="162"/>
      <c r="C21049" s="162"/>
      <c r="D21049" s="162"/>
    </row>
    <row r="21050" spans="1:4" x14ac:dyDescent="0.25">
      <c r="A21050" s="162"/>
      <c r="B21050" s="162"/>
      <c r="C21050" s="162"/>
      <c r="D21050" s="162"/>
    </row>
    <row r="21051" spans="1:4" x14ac:dyDescent="0.25">
      <c r="A21051" s="162"/>
      <c r="B21051" s="162"/>
      <c r="C21051" s="162"/>
      <c r="D21051" s="162"/>
    </row>
    <row r="21052" spans="1:4" x14ac:dyDescent="0.25">
      <c r="A21052" s="162"/>
      <c r="B21052" s="162"/>
      <c r="C21052" s="162"/>
      <c r="D21052" s="162"/>
    </row>
    <row r="21053" spans="1:4" x14ac:dyDescent="0.25">
      <c r="A21053" s="162"/>
      <c r="B21053" s="162"/>
      <c r="C21053" s="162"/>
      <c r="D21053" s="162"/>
    </row>
    <row r="21054" spans="1:4" x14ac:dyDescent="0.25">
      <c r="A21054" s="162"/>
      <c r="B21054" s="162"/>
      <c r="C21054" s="162"/>
      <c r="D21054" s="162"/>
    </row>
    <row r="21055" spans="1:4" x14ac:dyDescent="0.25">
      <c r="A21055" s="162"/>
      <c r="B21055" s="162"/>
      <c r="C21055" s="162"/>
      <c r="D21055" s="162"/>
    </row>
    <row r="21056" spans="1:4" x14ac:dyDescent="0.25">
      <c r="A21056" s="162"/>
      <c r="B21056" s="162"/>
      <c r="C21056" s="162"/>
      <c r="D21056" s="162"/>
    </row>
    <row r="21057" spans="1:4" x14ac:dyDescent="0.25">
      <c r="A21057" s="162"/>
      <c r="B21057" s="162"/>
      <c r="C21057" s="162"/>
      <c r="D21057" s="162"/>
    </row>
    <row r="21058" spans="1:4" x14ac:dyDescent="0.25">
      <c r="A21058" s="162"/>
      <c r="B21058" s="162"/>
      <c r="C21058" s="162"/>
      <c r="D21058" s="162"/>
    </row>
    <row r="21059" spans="1:4" x14ac:dyDescent="0.25">
      <c r="A21059" s="162"/>
      <c r="B21059" s="162"/>
      <c r="C21059" s="162"/>
      <c r="D21059" s="162"/>
    </row>
    <row r="21060" spans="1:4" x14ac:dyDescent="0.25">
      <c r="A21060" s="162"/>
      <c r="B21060" s="162"/>
      <c r="C21060" s="162"/>
      <c r="D21060" s="162"/>
    </row>
    <row r="21061" spans="1:4" x14ac:dyDescent="0.25">
      <c r="A21061" s="162"/>
      <c r="B21061" s="162"/>
      <c r="C21061" s="162"/>
      <c r="D21061" s="162"/>
    </row>
    <row r="21062" spans="1:4" x14ac:dyDescent="0.25">
      <c r="A21062" s="162"/>
      <c r="B21062" s="162"/>
      <c r="C21062" s="162"/>
      <c r="D21062" s="162"/>
    </row>
    <row r="21063" spans="1:4" x14ac:dyDescent="0.25">
      <c r="A21063" s="162"/>
      <c r="B21063" s="162"/>
      <c r="C21063" s="162"/>
      <c r="D21063" s="162"/>
    </row>
    <row r="21064" spans="1:4" x14ac:dyDescent="0.25">
      <c r="A21064" s="162"/>
      <c r="B21064" s="162"/>
      <c r="C21064" s="162"/>
      <c r="D21064" s="162"/>
    </row>
    <row r="21065" spans="1:4" x14ac:dyDescent="0.25">
      <c r="A21065" s="162"/>
      <c r="B21065" s="162"/>
      <c r="C21065" s="162"/>
      <c r="D21065" s="162"/>
    </row>
    <row r="21066" spans="1:4" x14ac:dyDescent="0.25">
      <c r="A21066" s="162"/>
      <c r="B21066" s="162"/>
      <c r="C21066" s="162"/>
      <c r="D21066" s="162"/>
    </row>
    <row r="21067" spans="1:4" x14ac:dyDescent="0.25">
      <c r="A21067" s="162"/>
      <c r="B21067" s="162"/>
      <c r="C21067" s="162"/>
      <c r="D21067" s="162"/>
    </row>
    <row r="21068" spans="1:4" x14ac:dyDescent="0.25">
      <c r="A21068" s="162"/>
      <c r="B21068" s="162"/>
      <c r="C21068" s="162"/>
      <c r="D21068" s="162"/>
    </row>
    <row r="21069" spans="1:4" x14ac:dyDescent="0.25">
      <c r="A21069" s="162"/>
      <c r="B21069" s="162"/>
      <c r="C21069" s="162"/>
      <c r="D21069" s="162"/>
    </row>
    <row r="21070" spans="1:4" x14ac:dyDescent="0.25">
      <c r="A21070" s="162"/>
      <c r="B21070" s="162"/>
      <c r="C21070" s="162"/>
      <c r="D21070" s="162"/>
    </row>
    <row r="21071" spans="1:4" x14ac:dyDescent="0.25">
      <c r="A21071" s="162"/>
      <c r="B21071" s="162"/>
      <c r="C21071" s="162"/>
      <c r="D21071" s="162"/>
    </row>
    <row r="21072" spans="1:4" x14ac:dyDescent="0.25">
      <c r="A21072" s="162"/>
      <c r="B21072" s="162"/>
      <c r="C21072" s="162"/>
      <c r="D21072" s="162"/>
    </row>
    <row r="21073" spans="1:4" x14ac:dyDescent="0.25">
      <c r="A21073" s="162"/>
      <c r="B21073" s="162"/>
      <c r="C21073" s="162"/>
      <c r="D21073" s="162"/>
    </row>
    <row r="21074" spans="1:4" x14ac:dyDescent="0.25">
      <c r="A21074" s="162"/>
      <c r="B21074" s="162"/>
      <c r="C21074" s="162"/>
      <c r="D21074" s="162"/>
    </row>
    <row r="21075" spans="1:4" x14ac:dyDescent="0.25">
      <c r="A21075" s="162"/>
      <c r="B21075" s="162"/>
      <c r="C21075" s="162"/>
      <c r="D21075" s="162"/>
    </row>
    <row r="21076" spans="1:4" x14ac:dyDescent="0.25">
      <c r="A21076" s="162"/>
      <c r="B21076" s="162"/>
      <c r="C21076" s="162"/>
      <c r="D21076" s="162"/>
    </row>
    <row r="21077" spans="1:4" x14ac:dyDescent="0.25">
      <c r="A21077" s="162"/>
      <c r="B21077" s="162"/>
      <c r="C21077" s="162"/>
      <c r="D21077" s="162"/>
    </row>
    <row r="21078" spans="1:4" x14ac:dyDescent="0.25">
      <c r="A21078" s="162"/>
      <c r="B21078" s="162"/>
      <c r="C21078" s="162"/>
      <c r="D21078" s="162"/>
    </row>
    <row r="21079" spans="1:4" x14ac:dyDescent="0.25">
      <c r="A21079" s="162"/>
      <c r="B21079" s="162"/>
      <c r="C21079" s="162"/>
      <c r="D21079" s="162"/>
    </row>
    <row r="21080" spans="1:4" x14ac:dyDescent="0.25">
      <c r="A21080" s="162"/>
      <c r="B21080" s="162"/>
      <c r="C21080" s="162"/>
      <c r="D21080" s="162"/>
    </row>
    <row r="21081" spans="1:4" x14ac:dyDescent="0.25">
      <c r="A21081" s="162"/>
      <c r="B21081" s="162"/>
      <c r="C21081" s="162"/>
      <c r="D21081" s="162"/>
    </row>
    <row r="21082" spans="1:4" x14ac:dyDescent="0.25">
      <c r="A21082" s="162"/>
      <c r="B21082" s="162"/>
      <c r="C21082" s="162"/>
      <c r="D21082" s="162"/>
    </row>
    <row r="21083" spans="1:4" x14ac:dyDescent="0.25">
      <c r="A21083" s="162"/>
      <c r="B21083" s="162"/>
      <c r="C21083" s="162"/>
      <c r="D21083" s="162"/>
    </row>
    <row r="21084" spans="1:4" x14ac:dyDescent="0.25">
      <c r="A21084" s="162"/>
      <c r="B21084" s="162"/>
      <c r="C21084" s="162"/>
      <c r="D21084" s="162"/>
    </row>
    <row r="21085" spans="1:4" x14ac:dyDescent="0.25">
      <c r="A21085" s="162"/>
      <c r="B21085" s="162"/>
      <c r="C21085" s="162"/>
      <c r="D21085" s="162"/>
    </row>
    <row r="21086" spans="1:4" x14ac:dyDescent="0.25">
      <c r="A21086" s="162"/>
      <c r="B21086" s="162"/>
      <c r="C21086" s="162"/>
      <c r="D21086" s="162"/>
    </row>
    <row r="21087" spans="1:4" x14ac:dyDescent="0.25">
      <c r="A21087" s="162"/>
      <c r="B21087" s="162"/>
      <c r="C21087" s="162"/>
      <c r="D21087" s="162"/>
    </row>
    <row r="21088" spans="1:4" x14ac:dyDescent="0.25">
      <c r="A21088" s="162"/>
      <c r="B21088" s="162"/>
      <c r="C21088" s="162"/>
      <c r="D21088" s="162"/>
    </row>
    <row r="21089" spans="1:4" x14ac:dyDescent="0.25">
      <c r="A21089" s="162"/>
      <c r="B21089" s="162"/>
      <c r="C21089" s="162"/>
      <c r="D21089" s="162"/>
    </row>
    <row r="21090" spans="1:4" x14ac:dyDescent="0.25">
      <c r="A21090" s="162"/>
      <c r="B21090" s="162"/>
      <c r="C21090" s="162"/>
      <c r="D21090" s="162"/>
    </row>
    <row r="21091" spans="1:4" x14ac:dyDescent="0.25">
      <c r="A21091" s="162"/>
      <c r="B21091" s="162"/>
      <c r="C21091" s="162"/>
      <c r="D21091" s="162"/>
    </row>
    <row r="21092" spans="1:4" x14ac:dyDescent="0.25">
      <c r="A21092" s="162"/>
      <c r="B21092" s="162"/>
      <c r="C21092" s="162"/>
      <c r="D21092" s="162"/>
    </row>
    <row r="21093" spans="1:4" x14ac:dyDescent="0.25">
      <c r="A21093" s="162"/>
      <c r="B21093" s="162"/>
      <c r="C21093" s="162"/>
      <c r="D21093" s="162"/>
    </row>
    <row r="21094" spans="1:4" x14ac:dyDescent="0.25">
      <c r="A21094" s="162"/>
      <c r="B21094" s="162"/>
      <c r="C21094" s="162"/>
      <c r="D21094" s="162"/>
    </row>
    <row r="21095" spans="1:4" x14ac:dyDescent="0.25">
      <c r="A21095" s="162"/>
      <c r="B21095" s="162"/>
      <c r="C21095" s="162"/>
      <c r="D21095" s="162"/>
    </row>
    <row r="21096" spans="1:4" x14ac:dyDescent="0.25">
      <c r="A21096" s="162"/>
      <c r="B21096" s="162"/>
      <c r="C21096" s="162"/>
      <c r="D21096" s="162"/>
    </row>
    <row r="21097" spans="1:4" x14ac:dyDescent="0.25">
      <c r="A21097" s="162"/>
      <c r="B21097" s="162"/>
      <c r="C21097" s="162"/>
      <c r="D21097" s="162"/>
    </row>
    <row r="21098" spans="1:4" x14ac:dyDescent="0.25">
      <c r="A21098" s="162"/>
      <c r="B21098" s="162"/>
      <c r="C21098" s="162"/>
      <c r="D21098" s="162"/>
    </row>
  </sheetData>
  <autoFilter ref="A5:F220" xr:uid="{00000000-0009-0000-0000-000007000000}">
    <filterColumn colId="0" showButton="0"/>
  </autoFilter>
  <mergeCells count="5">
    <mergeCell ref="A2:F2"/>
    <mergeCell ref="A6:B6"/>
    <mergeCell ref="A5:B5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A. SAŽETAK</vt:lpstr>
      <vt:lpstr>PRIJENOSI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Racunovodstvo</cp:lastModifiedBy>
  <cp:lastPrinted>2026-03-18T12:41:20Z</cp:lastPrinted>
  <dcterms:created xsi:type="dcterms:W3CDTF">2024-02-22T20:30:43Z</dcterms:created>
  <dcterms:modified xsi:type="dcterms:W3CDTF">2026-03-18T13:22:17Z</dcterms:modified>
</cp:coreProperties>
</file>